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A9A218F3-99E5-48D4-84AA-F0D61ED9E160}" xr6:coauthVersionLast="47" xr6:coauthVersionMax="47" xr10:uidLastSave="{00000000-0000-0000-0000-000000000000}"/>
  <bookViews>
    <workbookView xWindow="-120" yWindow="-120" windowWidth="29040" windowHeight="15840" xr2:uid="{00000000-000D-0000-FFFF-FFFF00000000}"/>
  </bookViews>
  <sheets>
    <sheet name="სარეზ" sheetId="1" r:id="rId1"/>
    <sheet name="სარეზერვო აჭარა" sheetId="9" r:id="rId2"/>
  </sheets>
  <definedNames>
    <definedName name="_xlnm.Print_Area" localSheetId="0">სარეზ!$B$1:$L$189</definedName>
    <definedName name="_xlnm.Print_Area" localSheetId="1">'სარეზერვო აჭარა'!$A$1:$J$8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89" i="1" l="1"/>
  <c r="F183" i="1"/>
  <c r="K189" i="1"/>
  <c r="M177" i="1"/>
  <c r="I165" i="1" l="1"/>
  <c r="I166" i="1"/>
  <c r="I152" i="1"/>
  <c r="I151" i="1"/>
  <c r="K8" i="9" l="1"/>
  <c r="E8" i="9"/>
  <c r="F7" i="9"/>
  <c r="I6" i="9"/>
  <c r="H6" i="9"/>
  <c r="G6" i="9"/>
  <c r="F6" i="9"/>
  <c r="E6" i="9"/>
  <c r="F5" i="9"/>
  <c r="F8" i="9" s="1"/>
  <c r="H8" i="9" s="1"/>
  <c r="G4" i="9"/>
  <c r="G8" i="9" s="1"/>
  <c r="F4" i="9"/>
  <c r="J178" i="1" l="1"/>
  <c r="K178" i="1"/>
  <c r="J177" i="1"/>
  <c r="K177" i="1"/>
  <c r="L178" i="1"/>
  <c r="I176" i="1"/>
  <c r="I175" i="1"/>
  <c r="I174" i="1"/>
  <c r="I173" i="1"/>
  <c r="I172" i="1"/>
  <c r="I171" i="1"/>
  <c r="I170" i="1"/>
  <c r="I169" i="1"/>
  <c r="I168" i="1"/>
  <c r="I167" i="1"/>
  <c r="I163" i="1"/>
  <c r="I160" i="1"/>
  <c r="I159" i="1"/>
  <c r="I162" i="1"/>
  <c r="I161" i="1"/>
  <c r="I158" i="1"/>
  <c r="I157" i="1"/>
  <c r="I156" i="1"/>
  <c r="I155" i="1"/>
  <c r="I150" i="1"/>
  <c r="I149" i="1"/>
  <c r="I148" i="1"/>
  <c r="I147" i="1"/>
  <c r="I146" i="1"/>
  <c r="I145" i="1"/>
  <c r="I144" i="1"/>
  <c r="I143" i="1"/>
  <c r="I142" i="1"/>
  <c r="I141" i="1"/>
  <c r="I138" i="1"/>
  <c r="I139" i="1"/>
  <c r="I140" i="1"/>
  <c r="I137" i="1"/>
  <c r="I136" i="1"/>
  <c r="I135" i="1"/>
  <c r="I133" i="1"/>
  <c r="I134" i="1"/>
  <c r="I130" i="1"/>
  <c r="I131" i="1"/>
  <c r="I132" i="1"/>
  <c r="I129" i="1"/>
  <c r="I128" i="1"/>
  <c r="I127" i="1"/>
  <c r="I126" i="1"/>
  <c r="I125" i="1"/>
  <c r="I124" i="1"/>
  <c r="I123" i="1"/>
  <c r="I122" i="1"/>
  <c r="I121" i="1"/>
  <c r="I120" i="1"/>
  <c r="I119" i="1"/>
  <c r="I118" i="1"/>
  <c r="J314" i="1"/>
  <c r="I115" i="1"/>
  <c r="I116" i="1"/>
  <c r="I114" i="1"/>
  <c r="I113" i="1"/>
  <c r="I112" i="1"/>
  <c r="I111" i="1"/>
  <c r="I110" i="1"/>
  <c r="I109" i="1"/>
  <c r="I108" i="1"/>
  <c r="I107" i="1"/>
  <c r="I100" i="1"/>
  <c r="I90" i="1"/>
  <c r="I61" i="1"/>
  <c r="C331" i="1"/>
  <c r="I95" i="1"/>
  <c r="I96" i="1"/>
  <c r="I97" i="1"/>
  <c r="I98" i="1"/>
  <c r="I99" i="1"/>
  <c r="I101" i="1"/>
  <c r="I102" i="1"/>
  <c r="I103" i="1"/>
  <c r="I104" i="1"/>
  <c r="I105" i="1"/>
  <c r="I106" i="1"/>
  <c r="I89" i="1"/>
  <c r="I91" i="1"/>
  <c r="I92" i="1"/>
  <c r="I93" i="1"/>
  <c r="I94" i="1"/>
  <c r="J315" i="1"/>
  <c r="I87" i="1"/>
  <c r="I88" i="1"/>
  <c r="I86" i="1"/>
  <c r="K184" i="1" s="1"/>
  <c r="I85" i="1"/>
  <c r="I84" i="1"/>
  <c r="I83" i="1"/>
  <c r="I82" i="1"/>
  <c r="I81" i="1"/>
  <c r="I80" i="1"/>
  <c r="I79" i="1"/>
  <c r="I78" i="1"/>
  <c r="I77" i="1"/>
  <c r="I76" i="1"/>
  <c r="I75" i="1"/>
  <c r="I74" i="1"/>
  <c r="I73" i="1"/>
  <c r="L315" i="1"/>
  <c r="L53" i="1"/>
  <c r="L314" i="1" s="1"/>
  <c r="I178" i="1" l="1"/>
  <c r="K182" i="1"/>
  <c r="L177" i="1"/>
  <c r="I177" i="1" s="1"/>
  <c r="I315" i="1"/>
  <c r="I314" i="1"/>
  <c r="I72" i="1"/>
  <c r="I71" i="1"/>
  <c r="I70" i="1"/>
  <c r="I69" i="1"/>
  <c r="I68" i="1"/>
  <c r="I67" i="1"/>
  <c r="I66" i="1"/>
  <c r="I65" i="1"/>
  <c r="I64" i="1"/>
  <c r="I63" i="1"/>
  <c r="I62" i="1"/>
  <c r="I60" i="1"/>
  <c r="I59" i="1"/>
  <c r="I58" i="1"/>
  <c r="I57" i="1"/>
  <c r="I56" i="1"/>
  <c r="I55" i="1"/>
  <c r="I54" i="1"/>
  <c r="K181" i="1" s="1"/>
  <c r="I53" i="1"/>
  <c r="I6" i="1"/>
  <c r="I5" i="1"/>
  <c r="F177" i="1" l="1"/>
</calcChain>
</file>

<file path=xl/sharedStrings.xml><?xml version="1.0" encoding="utf-8"?>
<sst xmlns="http://schemas.openxmlformats.org/spreadsheetml/2006/main" count="527" uniqueCount="307">
  <si>
    <t>ბრძანების თარიღი</t>
  </si>
  <si>
    <t>ბრძანების N</t>
  </si>
  <si>
    <t>დასახელება</t>
  </si>
  <si>
    <t>მისამართი</t>
  </si>
  <si>
    <t>ფუნქციონალური კოდი</t>
  </si>
  <si>
    <t>სულ</t>
  </si>
  <si>
    <t>სხვა ხარჯები</t>
  </si>
  <si>
    <t>სოციალური უზრუნველყოფა</t>
  </si>
  <si>
    <t>გეგმა</t>
  </si>
  <si>
    <t>ფაქტი</t>
  </si>
  <si>
    <t>ჯამი</t>
  </si>
  <si>
    <t xml:space="preserve">საფინანსო საბიუჯეტო სამსახურის ხელმძღვანელი </t>
  </si>
  <si>
    <t>ტ. ნაკაშიძე</t>
  </si>
  <si>
    <t>სტუდენტები</t>
  </si>
  <si>
    <t>წლიური გეგმა</t>
  </si>
  <si>
    <t>ტ.ნაკაშიძე</t>
  </si>
  <si>
    <t>წლიური ფაქტი</t>
  </si>
  <si>
    <t xml:space="preserve">6-ხანძრის შედეგად დაზარალებული </t>
  </si>
  <si>
    <t xml:space="preserve">1000 სარეიტინგო ქულის მქონე </t>
  </si>
  <si>
    <t xml:space="preserve">65000-მდე სარეიტინგო ქულის მქონე </t>
  </si>
  <si>
    <t>33-ბინის ქირა</t>
  </si>
  <si>
    <t>659-მატერიალურად მძიმე მყოფ მდგომარეობაში ოჯახები</t>
  </si>
  <si>
    <t>25,01,2022</t>
  </si>
  <si>
    <t>26,01,2022</t>
  </si>
  <si>
    <t>ბ128.128220264</t>
  </si>
  <si>
    <t>მოქალაქე ნარგიზ ოსიძეზე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</si>
  <si>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მოქალაქე კობა სიხარულიძეზე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</si>
  <si>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ქვედა სალიბაური</t>
  </si>
  <si>
    <t>ორთაბათუმი</t>
  </si>
  <si>
    <t>31,01,2022</t>
  </si>
  <si>
    <t>ბ128.128220312</t>
  </si>
  <si>
    <t>მოქალაქე სოფიო ცინცაძის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</si>
  <si>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ბ128.128220252</t>
  </si>
  <si>
    <t>ბ128.128220313</t>
  </si>
  <si>
    <t>31/01/202</t>
  </si>
  <si>
    <t xml:space="preserve"> მოქალაქე აკაკი კახიძის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</si>
  <si>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ბ128.128220314</t>
  </si>
  <si>
    <t>მოქალაქე გიორგი აბაშიძის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
მუნიციპალიტეტის</t>
  </si>
  <si>
    <t>ბ128.128220315</t>
  </si>
  <si>
    <t>მოქალაქე ალექსანდრე ვერძაძის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</si>
  <si>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სოფელი ახალშენი</t>
  </si>
  <si>
    <t>ბ128.128220322</t>
  </si>
  <si>
    <t>მოქალაქე ნედიმე თებიძის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</si>
  <si>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ქვედა სამება</t>
  </si>
  <si>
    <t>ბ128.128220326</t>
  </si>
  <si>
    <t>მოქალაქე ნარგიზ ჩამბას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</si>
  <si>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ბ128.128220332</t>
  </si>
  <si>
    <t>მოქალაქე დალი ფუტკარაძის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</si>
  <si>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ბ128.128220333</t>
  </si>
  <si>
    <t>მოქალაქე გელა გოგიტიძის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</si>
  <si>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ბ128.128220335</t>
  </si>
  <si>
    <t>მოქალაქე მინდია გორაძის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</si>
  <si>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ხეღრუ</t>
  </si>
  <si>
    <t>ბ128.128220338</t>
  </si>
  <si>
    <t>მოქალაქე იამზე ზოიძეზე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</si>
  <si>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ბ128.128220339</t>
  </si>
  <si>
    <t>მოქალაქე შევარდენ ბასილაძეზე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</si>
  <si>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ბ128.128220341</t>
  </si>
  <si>
    <t>მოქალაქე დონარ ბარამიძე-ხინკილაძის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</si>
  <si>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ბ128.128220381</t>
  </si>
  <si>
    <t>მოქალაქე ნაირა კაკაბაძის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</si>
  <si>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ბ128.128220382</t>
  </si>
  <si>
    <t>მოქალაქე ნანული ბერიძის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</si>
  <si>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ბ128.128220383</t>
  </si>
  <si>
    <t>მოქალაქე ნათელა აბულაძის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</si>
  <si>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128.128220401</t>
  </si>
  <si>
    <t>მოქალაქე ავთანდილ ლორთქიფანიძის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</si>
  <si>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ბ128.128220402</t>
  </si>
  <si>
    <t>მოქალაქე თამაზ დიმიტრაძის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</si>
  <si>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ბ128.128220421</t>
  </si>
  <si>
    <t>მოქალაქე ბესიკ ქოქოლაძის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</si>
  <si>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ბ128.128220422</t>
  </si>
  <si>
    <t>მოქალაქე მანანა შავაძის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</si>
  <si>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ბ128.128220423</t>
  </si>
  <si>
    <t>მოქალაქე ლევან აბაშიძის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</si>
  <si>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ბ128.128220451</t>
  </si>
  <si>
    <t>მოქალაქე ზოია დუმბაძის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</si>
  <si>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ბ128.128220452</t>
  </si>
  <si>
    <t>მოქალაქე ნანული ფარტენაძის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</si>
  <si>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ბ128.128220453</t>
  </si>
  <si>
    <t>ხელვაჩაურის მუნიციპალიტეტი</t>
  </si>
  <si>
    <t>ბ128.128220521</t>
  </si>
  <si>
    <t>თორმეტ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</si>
  <si>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ბ128.128220523</t>
  </si>
  <si>
    <t>მოქალაქე ირაკლი მსხალაძის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</si>
  <si>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ბ128.128220593</t>
  </si>
  <si>
    <t>მოქალაქე გიორგი ფაღავას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</si>
  <si>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ბ128.128220594</t>
  </si>
  <si>
    <t>ქეთევან საგინაძის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</si>
  <si>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ბ128.1282203310</t>
  </si>
  <si>
    <t>მოქალაქე ლევან აბაშიძის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</si>
  <si>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ბ128.1282203311</t>
  </si>
  <si>
    <t>მოქალაქე ხუსეინ ლორთქიფანიძეზე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</si>
  <si>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ბ128.1282203312</t>
  </si>
  <si>
    <t>მოქალაქე ოთარ სურმანიძეზე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</si>
  <si>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ბ128.1282203313</t>
  </si>
  <si>
    <t>მოქალაქე ტარიელ ქარცივაძის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</si>
  <si>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ბ128.1282203318</t>
  </si>
  <si>
    <t>მოქალაქე ნაირა სურმანიძეზე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</si>
  <si>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ბ128.128220551</t>
  </si>
  <si>
    <t>სოფელ ახალშენის მეურნეობაში მცხოვრები მოსახლეობის
დახმერებისთვის, ჭაბურღილზე არსებული ელექტროენერგიის
დავალიენების დაფარვის მიზნით მუნიციპალიტეტის სარეზერვო ფონდიდან
თანხის გამოყოფის თაობაზე</t>
  </si>
  <si>
    <t>ბ128.128220595</t>
  </si>
  <si>
    <t>მოქალაქე მარიკა ზაქარაძის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</si>
  <si>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ბ128.128220596</t>
  </si>
  <si>
    <t>მოქალაქე ნანა მსხალაძის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</si>
  <si>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მახო</t>
  </si>
  <si>
    <t>პირადი ნომერი</t>
  </si>
  <si>
    <t>განთიადი</t>
  </si>
  <si>
    <t>ახალშენის მეურნეობა</t>
  </si>
  <si>
    <t xml:space="preserve"> სალიბაური</t>
  </si>
  <si>
    <t>აჭარისწყალი</t>
  </si>
  <si>
    <t xml:space="preserve"> მახო</t>
  </si>
  <si>
    <t>ყოროლისთავი</t>
  </si>
  <si>
    <t>თხილნარი</t>
  </si>
  <si>
    <t xml:space="preserve">ზედა ჭარნალი </t>
  </si>
  <si>
    <t>მახვილაური</t>
  </si>
  <si>
    <t>ზედა ერგე</t>
  </si>
  <si>
    <t>ჭარნალი</t>
  </si>
  <si>
    <t>კიბე</t>
  </si>
  <si>
    <t>ზანაქიძეები</t>
  </si>
  <si>
    <t xml:space="preserve"> თხილნარის მეურნეობა</t>
  </si>
  <si>
    <t>ჩიქუნეთი</t>
  </si>
  <si>
    <t xml:space="preserve"> ერგე</t>
  </si>
  <si>
    <t>ახალშენი</t>
  </si>
  <si>
    <t xml:space="preserve"> წინსვლა</t>
  </si>
  <si>
    <t xml:space="preserve"> ახალშენი</t>
  </si>
  <si>
    <t>დიდთოვლობის შედეგად დაზარალებულ ზოგიერთ ოჯახზე მატერიალური
დახმარების გაწევის მიზნით მუნიციპალიტეტის 2022 წლის ადგილობრივი
ბიუჯეტის სარეზერვო ფონდიდან თანხის გამოყოფის შესახებ სოფელ განახლებაში მცხოვრებ ჯამბულ ბერიძის  სოფელ სალიბაურში მცხოვრებ კობა სიხარულიძის სოფელ თხილნარში მცხოვრებ მერი მჟავანაძის</t>
  </si>
  <si>
    <t>ბ128.1282203321</t>
  </si>
  <si>
    <t>მოქალაქე მირანდა აბესლამიძის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</si>
  <si>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შარაბიძეები</t>
  </si>
  <si>
    <t>ბ128.1282203322</t>
  </si>
  <si>
    <t>მოქალაქე თამილა ჩიქოვანის ოჯახზე მატერიალური დახმარების
მიზნით მუნიციპალიტეტის სარეზერვო ფონდიდან
თანხის გამოყოფის შესახებ</t>
  </si>
  <si>
    <t>ბ128.1282203323</t>
  </si>
  <si>
    <t>ფერია</t>
  </si>
  <si>
    <t xml:space="preserve"> თხილნარი</t>
  </si>
  <si>
    <t xml:space="preserve"> მახინჯაური</t>
  </si>
  <si>
    <t>ბ128.1282205910</t>
  </si>
  <si>
    <t>უკრაინაში მიმდინარე საომარ მოვლენებთან დაკავშირებით დაზარალებული
მოსახლეობისათვის ჰუმანიტარული დახმარების გაწევის მიზნით ხელვაჩაურის
მუნიციპალიტეტის 2022 წლის ადგილობრივი ბიუჯეტით გათვალისწინებული
სარეზერვო ფონდიდან მოხდეს 10 000 (ათი ათასი) ლარის გამოყოფა.</t>
  </si>
  <si>
    <t>მოქალაქე ჯაბა ფუტკარაძეზე მატერიალური დახმარების
მიზნით მუნიციპალიტეტის სარეზერვო ფონდიდან
თანხის გამოყოფის შესახებ</t>
  </si>
  <si>
    <t>61006003439                          61306081430                           61006037343</t>
  </si>
  <si>
    <t>ხელვაჩაურის მუნიციპალიტეტში მცხოვრებ რიგ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</si>
  <si>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მუნიციპალიტეტის მაშტაბით</t>
  </si>
  <si>
    <t>ბ128.128220733</t>
  </si>
  <si>
    <t>14,03,2022</t>
  </si>
  <si>
    <t>ბ128.128220731</t>
  </si>
  <si>
    <t>სოფელ მახვილაურში მცხოვრები მოსახლეობის დახმარებისთვის,
ჭაბურღილზე არსებული ელექტროენერგიის დავალიანების დაფარვის
მიზნით მუნიციპალიტეტის სარეზერვო ფონდიდან თანხის გამოყოფის
თაობაზე</t>
  </si>
  <si>
    <t>ბ128.128220751</t>
  </si>
  <si>
    <t>პ/№61001013055</t>
  </si>
  <si>
    <t>მოქალაქე ნუნუ კომახიძის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</si>
  <si>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ბ128.128220757</t>
  </si>
  <si>
    <t>პ/ნ 61006037003</t>
  </si>
  <si>
    <t>მოქალაქე ალექსანდრე ფაღავაზე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</si>
  <si>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ბ128.128220759</t>
  </si>
  <si>
    <t>პ/№61006069952</t>
  </si>
  <si>
    <t>მოქალაქე ანნა ფარტენაძის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</si>
  <si>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ბ128.128220762</t>
  </si>
  <si>
    <t>პ/ნ 61007000944</t>
  </si>
  <si>
    <t>დიდთოვლობის შედეგად დაზარალებულ ზოგიერთ ოჯახზე მატერიალური
დახმარების გაწევის მიზნით მუნიციპალიტეტის 2022 წლის ადგილობრივი
ბიუჯეტის სარეზერვო ფონდიდან თანხის გამოყოფის შესახებ</t>
  </si>
  <si>
    <t>ზედა აგარა</t>
  </si>
  <si>
    <t>ჩელტა</t>
  </si>
  <si>
    <t>ბ128.128220763</t>
  </si>
  <si>
    <t>მოქალაქე მალხაზ დიასამიძის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</si>
  <si>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პ/№61006018521</t>
  </si>
  <si>
    <t>ბ128.128220802</t>
  </si>
  <si>
    <t>№61006036636</t>
  </si>
  <si>
    <t>მოქალაქე გია მამულაძის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</si>
  <si>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ბ128.128220803</t>
  </si>
  <si>
    <t>პ/№61007008656</t>
  </si>
  <si>
    <t>მოქალაქე ანზორ თედორაძის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</si>
  <si>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წინსვლა</t>
  </si>
  <si>
    <t>ბ128.128220805</t>
  </si>
  <si>
    <t>პ/ნ61006055024</t>
  </si>
  <si>
    <t>მოქალაქე თეიმურაზ გოგიტიძეზე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</si>
  <si>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ბ128.128220807</t>
  </si>
  <si>
    <t>პ/ნ61006019607</t>
  </si>
  <si>
    <t>მოქალაქე მანუჩარ ცინცაძეზე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</si>
  <si>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ბ128.128220817</t>
  </si>
  <si>
    <t>მოქალაქე გენად ბერიძეზე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</si>
  <si>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პ/№61007007364</t>
  </si>
  <si>
    <t>სალიბაური</t>
  </si>
  <si>
    <t>ბ128.128220842</t>
  </si>
  <si>
    <t>პ/№61006024823</t>
  </si>
  <si>
    <t>მოქალაქე ედნარ დუმბაძეზე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</si>
  <si>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ბ128.128220844</t>
  </si>
  <si>
    <t>პ/№61006046068</t>
  </si>
  <si>
    <t>მოქალაქე მერი სურმანიძის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</si>
  <si>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ზედა ჯოჭო</t>
  </si>
  <si>
    <t>ბ128. 128220918</t>
  </si>
  <si>
    <t>ბ128. 128220948</t>
  </si>
  <si>
    <t>ახალსოფელი</t>
  </si>
  <si>
    <t>ბ128.128220981</t>
  </si>
  <si>
    <t>:08/04/2022</t>
  </si>
  <si>
    <t>პ/№61006059173</t>
  </si>
  <si>
    <t>მოქალაქ ევაჟა ფუტკარაძის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</si>
  <si>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პ/№61006054413</t>
  </si>
  <si>
    <t>მოქალაქე  გოჩა სულგულაძე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</si>
  <si>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2 .7-დან 2,8-ზე</t>
  </si>
  <si>
    <t>ბ128.128221101</t>
  </si>
  <si>
    <t xml:space="preserve">        პ/ნ 61006060472</t>
  </si>
  <si>
    <t>პ/ნ 61006046896</t>
  </si>
  <si>
    <t>მოქალაქე როლანდი საფარიძის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</si>
  <si>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მოქალაქე გუგული ნაგერვაძის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</si>
  <si>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ბ128.128221115</t>
  </si>
  <si>
    <t>ბ128.128221284</t>
  </si>
  <si>
    <t xml:space="preserve">რიგ ოჯახებზე  2022 წლის 03 მარტს ამოვარდნილი ძლიერი ქარის შედეგად მიყენებული ზარალის აღმოსაფხვრელად გაწეული დახმარება </t>
  </si>
  <si>
    <t>ბ128.128221523</t>
  </si>
  <si>
    <t>128.128221442</t>
  </si>
  <si>
    <t>ძლიერი ქარის შედეგად დაზარალებულ ოჯახებზე მატერიალური
დახმარების მიზნით მუნიციპალიტეტის 2022 წლის ადგილობრივი ბიუჯეტის
სარეზერვო ფონდიდან თანხის გამოყოფის შესახებ</t>
  </si>
  <si>
    <t>ხელვაჩაურის მუნიციპალიტეტში მცხოვრებ 52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</si>
  <si>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პ/ნ 61010013819</t>
  </si>
  <si>
    <t>ძლიერი ქარის შედეგად დაზარალებულ  52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</si>
  <si>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ბ128.128221301</t>
  </si>
  <si>
    <t>მოქალაქე ია გვილიაზე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</si>
  <si>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ბ128.1282216511</t>
  </si>
  <si>
    <t>მოქალაქე მერაბ ქადაგიძეზე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</si>
  <si>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პ/№61006050878</t>
  </si>
  <si>
    <t>№19/1282212640</t>
  </si>
  <si>
    <t>ბ128.128221664</t>
  </si>
  <si>
    <t>ბ128.128221865</t>
  </si>
  <si>
    <t>ხელვაჩაურის მუნიციპალიტეტში მცხოვრებ რიგ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</si>
  <si>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მოქალაქე რაულ შარაშიძეზე მატერიალური დახმარების მიზნით</t>
  </si>
  <si>
    <t>მუნიციპალიტეტის ადგილობრივი ბიუჯეტის სარეზერვო</t>
  </si>
  <si>
    <t>პ/№61006050501</t>
  </si>
  <si>
    <t>ბ128.128221882</t>
  </si>
  <si>
    <t>ბ128.128220976</t>
  </si>
  <si>
    <t>მოქალაქე ნუნუ ბალაძეზე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</si>
  <si>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ბ128.128222154</t>
  </si>
  <si>
    <t>ხელვაჩაურის მუნიციპალიტეტში მცხოვრებ რიგ ოჯახებზე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</si>
  <si>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ბ128.128222164</t>
  </si>
  <si>
    <t>:04/08/2022</t>
  </si>
  <si>
    <t>სამაბა</t>
  </si>
  <si>
    <t>პ/№61006059896</t>
  </si>
  <si>
    <t>ხელვაჩაურის მუნიციპალიტეტში მცხოვრებ რიგ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</si>
  <si>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:ბ128.128222511</t>
  </si>
  <si>
    <t>:08/09/2022</t>
  </si>
  <si>
    <t>ბ128.128222645</t>
  </si>
  <si>
    <t>სოფელ ხელვაჩაურში მცხოვრები მოსახლეობის დახმარებისათვის,
ჭაბურღილზე არსებული ელექტროენერგიის დავალიანების დაფარვის
მიზნით მუნიციპალიტეტის სარეზერვო ფონდიდან თანხის გამოყოფის
თაობაზე</t>
  </si>
  <si>
    <t>ხელვაჩაური</t>
  </si>
  <si>
    <t>ბ128.128222727</t>
  </si>
  <si>
    <t>ბ128. 128222933</t>
  </si>
  <si>
    <t>:20/10/2022</t>
  </si>
  <si>
    <t>ბ128. 128222977</t>
  </si>
  <si>
    <t>მერიის მოქალაქეთა მომსახურებისა და საქმისწარმოების
განყოფილების უფროსს მარიკა ბერიძეს ,,google”-ს მეხსიერების შეძენის
მიზნით მუნიციპალიტეტის ადგილობრივი ბიუჯეტის სარეზერვო
ფონდიდან თანხის გამოყოფის შესახე</t>
  </si>
  <si>
    <t>მახინჯაური</t>
  </si>
  <si>
    <t>ბ128. 128223053</t>
  </si>
  <si>
    <t>მოქალაქე ჯემალ ლორთქიფანიძის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</si>
  <si>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ბ128. 128223041</t>
  </si>
  <si>
    <t>მოქალაქე შუშანა მუთიძეზე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</si>
  <si>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პ/ნ 61006037631</t>
  </si>
  <si>
    <t>:ბ128. 128223078</t>
  </si>
  <si>
    <t>:ბ128. 128223079</t>
  </si>
  <si>
    <t>სახელმწიფო ტყის მერქნული (26.575 კბმ, II ხარისხი) რესურსით
სარგებლობისათვის მოსაკრებლისა და მომსახურების საფასურის გადახდის შესახებ</t>
  </si>
  <si>
    <t>ბ128. 128223436</t>
  </si>
  <si>
    <t>,,ხელვაჩაურის მუნიციპალიტეტში მცხოვრებ რიგ ოჯახზე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 ხელვაჩაურის
მუნიციპალიტეტის მერის 2022 წლის 07 დეკემბრის №ბ128.128223413
ბრძანებაში დაშვებული ტექნიკური შეცდომის გასწორების თაობაზე</t>
  </si>
  <si>
    <t>128. 128223546</t>
  </si>
  <si>
    <t>28. 128223561</t>
  </si>
  <si>
    <t>128. 1282235710</t>
  </si>
  <si>
    <t>მოქალაქე ზაზა ცისკარაძეზე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</si>
  <si>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პ/№61006004006</t>
  </si>
  <si>
    <t>128. 128223624</t>
  </si>
  <si>
    <t>:28/12/2022</t>
  </si>
  <si>
    <t>საქონელი და მომსახურეობა</t>
  </si>
  <si>
    <t xml:space="preserve">2022 წელს ხელვაჩაურის მუნიციპალიტეტში ადგილობრივი ბიუჯეტით გათვალისწინებული სარეზერვო ფონდიდან გამოყოფილი თანხები 01.01.2023-ის მდგომარეობით                                                                              </t>
  </si>
  <si>
    <t>დანართი N3/1</t>
  </si>
  <si>
    <t>#</t>
  </si>
  <si>
    <t>ბრძანების ნომერი</t>
  </si>
  <si>
    <t>შინაარსი</t>
  </si>
  <si>
    <t>გამოყოფილი თანხა</t>
  </si>
  <si>
    <t>დაფინანსება</t>
  </si>
  <si>
    <t>ხარჯი</t>
  </si>
  <si>
    <t>ეკონომიკური კოდი</t>
  </si>
  <si>
    <t>შენიშვნა</t>
  </si>
  <si>
    <t>raodenoba beneficiari</t>
  </si>
  <si>
    <t>21,02,2022</t>
  </si>
  <si>
    <t>სტიქიის შედეგად დაზარალებული ოჯახებისათვის  დახმარების  მიზნით,აჭარის ავტონომიური რესპუბლიკის 2022 წლის რესპუბლიკური ბიუჯეტით გათვალისწინებული აჭარის ავტონომიური რესპუბლიკის სარეზერვო ფონდიდან ხელვაჩაურის მუნიციპალიტეტის მერიას გამოეყო</t>
  </si>
  <si>
    <r>
      <t xml:space="preserve">სოფელ ორთაბათუმში მცხოვრები, სტიქიის შედეგად დაზარალებული </t>
    </r>
    <r>
      <rPr>
        <sz val="10"/>
        <color rgb="FFFF0000"/>
        <rFont val="AcadNusx"/>
        <charset val="204"/>
      </rPr>
      <t>რუსლან ნაგერვაძის</t>
    </r>
    <r>
      <rPr>
        <sz val="10"/>
        <rFont val="AcadNusx"/>
      </rPr>
      <t xml:space="preserve">(პ/ნ61007001005) ოჯახისათვის  დახმარება-15000ლ.სოფელ თხილნარში მცხოვრები, სტიქიის შედეგად დაზარალებული </t>
    </r>
    <r>
      <rPr>
        <sz val="10"/>
        <color rgb="FFFF0000"/>
        <rFont val="AcadNusx"/>
        <charset val="204"/>
      </rPr>
      <t>ჯამბულ შარაძის</t>
    </r>
    <r>
      <rPr>
        <sz val="10"/>
        <rFont val="AcadNusx"/>
      </rPr>
      <t xml:space="preserve">(პ/ნ61006016949) ოჯახისათვის დახმარება-15000ლ.სოფელ ზ.ახალშენში მცხოვრები, სტიქიის შედეგად დაზარალებული </t>
    </r>
    <r>
      <rPr>
        <sz val="10"/>
        <color rgb="FFFF0000"/>
        <rFont val="AcadNusx"/>
        <charset val="204"/>
      </rPr>
      <t>ვაჟა ხარაბაძის</t>
    </r>
    <r>
      <rPr>
        <sz val="10"/>
        <rFont val="AcadNusx"/>
      </rPr>
      <t xml:space="preserve"> (პ/ნ61006014051) ოჯახისათვის დახმარება-14354ლ.სოფელ ყოროლისთავში მცხოვრები, სტიქიის შედეგად დაზარალებული </t>
    </r>
    <r>
      <rPr>
        <sz val="10"/>
        <color rgb="FFFF0000"/>
        <rFont val="AcadNusx"/>
        <charset val="204"/>
      </rPr>
      <t>აკაკი დიასამიძის</t>
    </r>
    <r>
      <rPr>
        <sz val="10"/>
        <rFont val="AcadNusx"/>
      </rPr>
      <t>(პ/ნ61006043018) ოჯახისათვის დახმარება-4691ლ.</t>
    </r>
  </si>
  <si>
    <r>
      <t xml:space="preserve">4-სტიქია </t>
    </r>
    <r>
      <rPr>
        <b/>
        <sz val="10"/>
        <rFont val="AcadNusx"/>
        <charset val="204"/>
      </rPr>
      <t>სულ 4</t>
    </r>
  </si>
  <si>
    <t>04,07,2022</t>
  </si>
  <si>
    <t>ხანძრისა და სტიქიის შედეგად დაზარალებული ოჯახებისათვის  დახმარების  მიზნით,აჭარის ავტონომიური რესპუბლიკის 2022 წლის რესპუბლიკური ბიუჯეტით გათვალისწინებული აჭარის ავტონომიური რესპუბლიკის სარეზერვო ფონდიდან ხელვაჩაურის მუნიციპალიტეტის მერიას გამოეყო</t>
  </si>
  <si>
    <r>
      <t xml:space="preserve">სოფელ ზანაქიძებში მცხოვრები, ხანძრის შედეგად დაზარალებული </t>
    </r>
    <r>
      <rPr>
        <sz val="10"/>
        <color rgb="FFFF0000"/>
        <rFont val="AcadNusx"/>
        <charset val="204"/>
      </rPr>
      <t>გენადი თურმანიძეს</t>
    </r>
    <r>
      <rPr>
        <sz val="10"/>
        <rFont val="AcadNusx"/>
      </rPr>
      <t xml:space="preserve">(პ/ნ61006026885) ოჯახისათვის  დახმარება-7336ლ.სოფელ მასაურაში მცხოვრები, სტიქიის შედეგად დაზარალებული </t>
    </r>
    <r>
      <rPr>
        <sz val="10"/>
        <color rgb="FFFF0000"/>
        <rFont val="AcadNusx"/>
        <charset val="204"/>
      </rPr>
      <t>ნუგზარ მაკარაძეს</t>
    </r>
    <r>
      <rPr>
        <sz val="10"/>
        <rFont val="AcadNusx"/>
      </rPr>
      <t xml:space="preserve">(პ/ნ61006050508) ოჯახისათვის დახმარება-5602ლ.სოფელ ზ.თხილნარში მცხოვრები, სტიქიის შედეგად დაზარალებული </t>
    </r>
    <r>
      <rPr>
        <sz val="10"/>
        <color rgb="FFFF0000"/>
        <rFont val="AcadNusx"/>
        <charset val="204"/>
      </rPr>
      <t>რომან დუმბაძეს</t>
    </r>
    <r>
      <rPr>
        <sz val="10"/>
        <rFont val="AcadNusx"/>
      </rPr>
      <t>(პ/ნ61006021737) ოჯახისათვის დახმარება-6032ლ.</t>
    </r>
  </si>
  <si>
    <r>
      <t xml:space="preserve">1-ხანძარი 2-სტიქია </t>
    </r>
    <r>
      <rPr>
        <b/>
        <sz val="10"/>
        <rFont val="AcadNusx"/>
        <charset val="204"/>
      </rPr>
      <t>სულ 3</t>
    </r>
  </si>
  <si>
    <t>11,07,2022</t>
  </si>
  <si>
    <t>ხანძრის,ხანძრის ჩაქრობის მიზნით გამოყენებული წყლის ჭავლისა და სტიქიის შედეგად დაზარალებული ოჯახებისათვის  დახმარების  მიზნით,აჭარის ავტონომიური რესპუბლიკის 2022 წლის რესპუბლიკური ბიუჯეტით გათვალისწინებული აჭარის ავტონომიური რესპუბლიკის სარეზერვო ფონდიდან ხელვაჩაურის მუნიციპალიტეტის მერიას გამოეყო</t>
  </si>
  <si>
    <r>
      <t xml:space="preserve">სოფელ ყოროლისთავში მცხოვრები, ხანძრის შედეგად დაზარალებული </t>
    </r>
    <r>
      <rPr>
        <sz val="10"/>
        <color rgb="FFFF0000"/>
        <rFont val="AcadNusx"/>
        <charset val="204"/>
      </rPr>
      <t>ნესტან მამუჭაძეს</t>
    </r>
    <r>
      <rPr>
        <sz val="10"/>
        <rFont val="AcadNusx"/>
      </rPr>
      <t>(პ/ნ61006043076) ოჯახისათვის  დახმარება-10981ლ.სტიქიის შედეგად დაზარალებულ სოფელ ქვედა სამებაში მცხოვრებ ოლეგ გოგიტიძეს(პ/ნ61006010930)9 ოჯახს-</t>
    </r>
    <r>
      <rPr>
        <sz val="10"/>
        <color rgb="FFFF0000"/>
        <rFont val="AcadNusx"/>
        <charset val="204"/>
      </rPr>
      <t>8309</t>
    </r>
    <r>
      <rPr>
        <sz val="10"/>
        <rFont val="AcadNusx"/>
      </rPr>
      <t>ლ,სტიქიის შედეგად დაზარალებულ სოფელ ერგეში მცხოვრებ ოელენე მიქელაძეს(პ/ნ61006019912) ოჯახს-</t>
    </r>
    <r>
      <rPr>
        <sz val="10"/>
        <color rgb="FFFF0000"/>
        <rFont val="AcadNusx"/>
        <charset val="204"/>
      </rPr>
      <t>15000</t>
    </r>
    <r>
      <rPr>
        <sz val="10"/>
        <rFont val="AcadNusx"/>
      </rPr>
      <t>ლ,სტიქიის შედეგად დაზარალებულ სოფელ ქვედა ჯოჭოში მცხოვრებ მურად ჭანიძეს (პ/ნ61006011597) ოჯახს-</t>
    </r>
    <r>
      <rPr>
        <sz val="10"/>
        <color rgb="FFFF0000"/>
        <rFont val="AcadNusx"/>
        <charset val="204"/>
      </rPr>
      <t>14395</t>
    </r>
    <r>
      <rPr>
        <sz val="10"/>
        <rFont val="AcadNusx"/>
      </rPr>
      <t>ლ,სტიქიის შედეგად დაზარალებულ სოფელ ახალსოფელში მცხოვრებ შალვა ფუტკარაძეს(პ/ნ61006040672) ოჯახს-</t>
    </r>
    <r>
      <rPr>
        <sz val="10"/>
        <color rgb="FFFF0000"/>
        <rFont val="AcadNusx"/>
        <charset val="204"/>
      </rPr>
      <t>5440</t>
    </r>
    <r>
      <rPr>
        <sz val="10"/>
        <rFont val="AcadNusx"/>
      </rPr>
      <t>ლ,სტიქიის შედეგად დაზარალებულ სოფელ ორთაბათუმი სოფ აგარაში მცხოვრებ ნაილი ბაკურიძეს(პ/ნ61001067482) ოჯახს-</t>
    </r>
    <r>
      <rPr>
        <sz val="10"/>
        <color rgb="FFFF0000"/>
        <rFont val="AcadNusx"/>
        <charset val="204"/>
      </rPr>
      <t>15000</t>
    </r>
    <r>
      <rPr>
        <sz val="10"/>
        <rFont val="AcadNusx"/>
      </rPr>
      <t>ლ, სტიქიის შედეგად დაზარალებულ სოფელ კაპრეშუმში მცხოვრებ მამუკა კორძაიას(პ/ნ61006046540) ოჯახს-</t>
    </r>
    <r>
      <rPr>
        <sz val="10"/>
        <color rgb="FFFF0000"/>
        <rFont val="AcadNusx"/>
        <charset val="204"/>
      </rPr>
      <t>1500</t>
    </r>
    <r>
      <rPr>
        <sz val="10"/>
        <rFont val="AcadNusx"/>
      </rPr>
      <t>0ლ, სტიქიის შედეგად დაზარალებულ სოფელ ორთაბათუმში მცხოვრებ როლანდ ოთიაშვილს (პ/ნ61007005996) ოჯახს-</t>
    </r>
    <r>
      <rPr>
        <sz val="10"/>
        <color rgb="FFFF0000"/>
        <rFont val="AcadNusx"/>
        <charset val="204"/>
      </rPr>
      <t>15000</t>
    </r>
    <r>
      <rPr>
        <sz val="10"/>
        <rFont val="AcadNusx"/>
      </rPr>
      <t>ლ,სტიქიის შედეგად დაზარალებულ სოფელ მახოში მცხოვრებ ნათია აბაშიძეს (პ/ნ61007006252) ოჯახს-</t>
    </r>
    <r>
      <rPr>
        <sz val="10"/>
        <color rgb="FFFF0000"/>
        <rFont val="AcadNusx"/>
        <charset val="204"/>
      </rPr>
      <t>15000</t>
    </r>
    <r>
      <rPr>
        <sz val="10"/>
        <rFont val="AcadNusx"/>
      </rPr>
      <t>ლ,სტიქიის შედეგად დაზარალებულ სოფელ ახალსოფელში მცხოვრებ ვაიდე ფერცელიძეს(პ/ნ61006054030) ოჯახს-</t>
    </r>
    <r>
      <rPr>
        <sz val="10"/>
        <color rgb="FFFF0000"/>
        <rFont val="AcadNusx"/>
        <charset val="204"/>
      </rPr>
      <t>15000</t>
    </r>
    <r>
      <rPr>
        <sz val="10"/>
        <rFont val="AcadNusx"/>
      </rPr>
      <t>ლ.</t>
    </r>
  </si>
  <si>
    <r>
      <t xml:space="preserve">1-ხანძარი 9-სტიქია </t>
    </r>
    <r>
      <rPr>
        <b/>
        <sz val="10"/>
        <rFont val="AcadNusx"/>
        <charset val="204"/>
      </rPr>
      <t>სულ 10</t>
    </r>
  </si>
  <si>
    <t>05,08,2022</t>
  </si>
  <si>
    <t>ხანძრის,ხანძრის ჩაქრობის მიზნით გამოყენებული წყლის ჭავლისა და სტიქიის შედეგად დაზარალებული ოჯახებისათვის  დახმარების მიზნით,აჭარის ავტონომიური რესპუბლიკის 2022 წლის რესპუბლიკური ბიუჯეტით გათვალისწინებული აჭარის ავტონომიური რესპუბლიკის სარეზერვო ფონდიდან ხელვაჩაურის მუნიციპალიტეტის მერიას გამოეყო</t>
  </si>
  <si>
    <r>
      <t>.სტიქიის შედეგად დაზარალებულ სოფელ ახალშენის მეურნეობაში მცხოვრებთემურ დავლაძეს(პ/ნ61009027560) ოჯახს-</t>
    </r>
    <r>
      <rPr>
        <sz val="10"/>
        <color rgb="FFFF0000"/>
        <rFont val="AcadNusx"/>
        <charset val="204"/>
      </rPr>
      <t>15000</t>
    </r>
    <r>
      <rPr>
        <sz val="10"/>
        <rFont val="AcadNusx"/>
      </rPr>
      <t>ლ,სტიქიის შედეგად დაზარალებულ სოფელ ფერიში მცხოვრებ ჯუმბერ ქართველიშვილს(პ/ნ61006015137) ოჯახს-</t>
    </r>
    <r>
      <rPr>
        <sz val="10"/>
        <color rgb="FFFF0000"/>
        <rFont val="AcadNusx"/>
        <charset val="204"/>
      </rPr>
      <t>4751</t>
    </r>
    <r>
      <rPr>
        <sz val="10"/>
        <rFont val="AcadNusx"/>
      </rPr>
      <t>ლ,სტიქიის შედეგად დაზარალებულ სოფელ ახალსოფელში მცხოვრებ თეა თედორაძეს (პ/ნ61001030401) ოჯახს-</t>
    </r>
    <r>
      <rPr>
        <sz val="10"/>
        <color rgb="FFFF0000"/>
        <rFont val="AcadNusx"/>
        <charset val="204"/>
      </rPr>
      <t>15000</t>
    </r>
    <r>
      <rPr>
        <sz val="10"/>
        <rFont val="AcadNusx"/>
      </rPr>
      <t>ლ,სტიქიის შედეგად დაზარალებულ სოფელ ახალსოფელში მცხოვრებ ენვერ ზოიძეს(პ/ნ61006035015) ოჯახს-</t>
    </r>
    <r>
      <rPr>
        <sz val="10"/>
        <color rgb="FFFF0000"/>
        <rFont val="AcadNusx"/>
        <charset val="204"/>
      </rPr>
      <t>10446</t>
    </r>
    <r>
      <rPr>
        <sz val="10"/>
        <rFont val="AcadNusx"/>
      </rPr>
      <t>ლ,სტიქიის შედეგად დაზარალებულ სოფელ ჭარნალში  მცხოვრებ ზურაბ ქობულაძეს(პ/ნ61006047818) ოჯახს-</t>
    </r>
    <r>
      <rPr>
        <sz val="10"/>
        <color rgb="FFFF0000"/>
        <rFont val="AcadNusx"/>
        <charset val="204"/>
      </rPr>
      <t>15000</t>
    </r>
    <r>
      <rPr>
        <sz val="10"/>
        <rFont val="AcadNusx"/>
      </rPr>
      <t>ლ, სტიქიის შედეგად დაზარალებულ სოფელ კაპანდიბში მცხოვრებ ჟუჟუნა აფაქიძეს(პ/ნ61006003503) ოჯახს-</t>
    </r>
    <r>
      <rPr>
        <sz val="10"/>
        <color rgb="FFFF0000"/>
        <rFont val="AcadNusx"/>
        <charset val="204"/>
      </rPr>
      <t>9904</t>
    </r>
    <r>
      <rPr>
        <sz val="10"/>
        <rFont val="AcadNusx"/>
      </rPr>
      <t>ლ, სტიქიის შედეგად დაზარალებულ სოფელ შარაბიძეებში მცხოვრებ რამინ ფუტკარაძეს (პ/ნ61006047937) ოჯახს-</t>
    </r>
    <r>
      <rPr>
        <sz val="10"/>
        <color rgb="FFFF0000"/>
        <rFont val="AcadNusx"/>
        <charset val="204"/>
      </rPr>
      <t>15000</t>
    </r>
    <r>
      <rPr>
        <sz val="10"/>
        <rFont val="AcadNusx"/>
      </rPr>
      <t>ლ,სტიქიის შედეგად დაზარალებულ სოფელ ყოროლისთვში მცხოვრებ იბრაჰიმ ფაღავას (პ/ნ61007000745) ოჯახს-</t>
    </r>
    <r>
      <rPr>
        <sz val="10"/>
        <color rgb="FFFF0000"/>
        <rFont val="AcadNusx"/>
        <charset val="204"/>
      </rPr>
      <t>5378</t>
    </r>
    <r>
      <rPr>
        <sz val="10"/>
        <rFont val="AcadNusx"/>
      </rPr>
      <t>ლ,სტიქიის შედეგად დაზარალებულ სოფელ აგარაში მცხოვრებ არჩილ ფაღვას (პ/ნ61006051579) ოჯახს-</t>
    </r>
    <r>
      <rPr>
        <sz val="10"/>
        <color rgb="FFFF0000"/>
        <rFont val="AcadNusx"/>
        <charset val="204"/>
      </rPr>
      <t>15000</t>
    </r>
    <r>
      <rPr>
        <sz val="10"/>
        <rFont val="AcadNusx"/>
      </rPr>
      <t>ლ.სტიქიის შედეგად დაზარალებულ სოფელ წინსვლაში მცხოვრებ მანანა ხაჯიშვილს (პ/ნ61007007483) ოჯახს-</t>
    </r>
    <r>
      <rPr>
        <sz val="10"/>
        <color rgb="FFFF0000"/>
        <rFont val="AcadNusx"/>
        <charset val="204"/>
      </rPr>
      <t>12004</t>
    </r>
    <r>
      <rPr>
        <sz val="10"/>
        <rFont val="AcadNusx"/>
      </rPr>
      <t>ლ.</t>
    </r>
  </si>
  <si>
    <r>
      <t xml:space="preserve">10-სტიქია </t>
    </r>
    <r>
      <rPr>
        <b/>
        <sz val="10"/>
        <rFont val="AcadNusx"/>
        <charset val="204"/>
      </rPr>
      <t>სულ 10</t>
    </r>
  </si>
  <si>
    <t xml:space="preserve">საფინანსო-საბიუჯეტო სამსახურის ხელმძღვანელი                                                     ტ. ნაკაშიძე  </t>
  </si>
  <si>
    <t>2022 წელს აჭარის ავტონომიური რესპუბლიკის რესპუბლიკური ბიუჯეტით გათვალისწინებული სარეზერვო ფონდიდან გამოყოფილი თანხები 01.01.2023 წლის მდგომარეობით</t>
  </si>
  <si>
    <t>სოფელ ხელვაჩაურში,ფერიაში,მახვილაურში და ახალშენში მცხოვრები მოსახლეობის დახმარებისთვის, ჭაბურღილზე არსებული ელექტროენერგიის დავალიანების დაფარვის მიზნით-13903ლარი.</t>
  </si>
  <si>
    <r>
      <t>უკრაინაში</t>
    </r>
    <r>
      <rPr>
        <sz val="12"/>
        <color theme="1"/>
        <rFont val="Times New Roman"/>
        <family val="1"/>
        <charset val="204"/>
      </rPr>
      <t xml:space="preserve"> </t>
    </r>
    <r>
      <rPr>
        <sz val="12"/>
        <color theme="1"/>
        <rFont val="Sylfaen"/>
        <family val="1"/>
        <charset val="204"/>
      </rPr>
      <t>მიმდინარე</t>
    </r>
    <r>
      <rPr>
        <sz val="12"/>
        <color theme="1"/>
        <rFont val="Times New Roman"/>
        <family val="1"/>
        <charset val="204"/>
      </rPr>
      <t xml:space="preserve"> </t>
    </r>
    <r>
      <rPr>
        <sz val="12"/>
        <color theme="1"/>
        <rFont val="Sylfaen"/>
        <family val="1"/>
        <charset val="204"/>
      </rPr>
      <t>საომარ</t>
    </r>
    <r>
      <rPr>
        <sz val="12"/>
        <color theme="1"/>
        <rFont val="Times New Roman"/>
        <family val="1"/>
        <charset val="204"/>
      </rPr>
      <t xml:space="preserve"> </t>
    </r>
    <r>
      <rPr>
        <sz val="12"/>
        <color theme="1"/>
        <rFont val="Sylfaen"/>
        <family val="1"/>
        <charset val="204"/>
      </rPr>
      <t>მოვლენებთან</t>
    </r>
    <r>
      <rPr>
        <sz val="12"/>
        <color theme="1"/>
        <rFont val="Times New Roman"/>
        <family val="1"/>
        <charset val="204"/>
      </rPr>
      <t xml:space="preserve"> </t>
    </r>
    <r>
      <rPr>
        <sz val="12"/>
        <color theme="1"/>
        <rFont val="Sylfaen"/>
        <family val="1"/>
        <charset val="204"/>
      </rPr>
      <t>დაკავშირებით</t>
    </r>
    <r>
      <rPr>
        <sz val="12"/>
        <color theme="1"/>
        <rFont val="Times New Roman"/>
        <family val="1"/>
        <charset val="204"/>
      </rPr>
      <t xml:space="preserve"> </t>
    </r>
    <r>
      <rPr>
        <sz val="12"/>
        <color theme="1"/>
        <rFont val="Sylfaen"/>
        <family val="1"/>
        <charset val="204"/>
      </rPr>
      <t>დაზარალებული</t>
    </r>
    <r>
      <rPr>
        <sz val="12"/>
        <color theme="1"/>
        <rFont val="Times New Roman"/>
        <family val="1"/>
        <charset val="204"/>
      </rPr>
      <t xml:space="preserve"> </t>
    </r>
    <r>
      <rPr>
        <sz val="12"/>
        <color theme="1"/>
        <rFont val="Sylfaen"/>
        <family val="1"/>
        <charset val="204"/>
      </rPr>
      <t>მოსახლეობისათვის</t>
    </r>
    <r>
      <rPr>
        <sz val="12"/>
        <color theme="1"/>
        <rFont val="Times New Roman"/>
        <family val="1"/>
        <charset val="204"/>
      </rPr>
      <t xml:space="preserve"> </t>
    </r>
    <r>
      <rPr>
        <sz val="12"/>
        <color theme="1"/>
        <rFont val="Sylfaen"/>
        <family val="1"/>
        <charset val="204"/>
      </rPr>
      <t>ჰუმანიტარული</t>
    </r>
    <r>
      <rPr>
        <sz val="12"/>
        <color theme="1"/>
        <rFont val="Times New Roman"/>
        <family val="1"/>
        <charset val="204"/>
      </rPr>
      <t xml:space="preserve"> </t>
    </r>
    <r>
      <rPr>
        <sz val="12"/>
        <color theme="1"/>
        <rFont val="Sylfaen"/>
        <family val="1"/>
        <charset val="204"/>
      </rPr>
      <t>დახმარების</t>
    </r>
    <r>
      <rPr>
        <sz val="12"/>
        <color theme="1"/>
        <rFont val="Times New Roman"/>
        <family val="1"/>
        <charset val="204"/>
      </rPr>
      <t xml:space="preserve"> </t>
    </r>
    <r>
      <rPr>
        <sz val="12"/>
        <color theme="1"/>
        <rFont val="Sylfaen"/>
        <family val="1"/>
        <charset val="204"/>
      </rPr>
      <t>გაწევის</t>
    </r>
    <r>
      <rPr>
        <sz val="12"/>
        <color theme="1"/>
        <rFont val="Times New Roman"/>
        <family val="1"/>
        <charset val="204"/>
      </rPr>
      <t xml:space="preserve"> </t>
    </r>
    <r>
      <rPr>
        <sz val="12"/>
        <color theme="1"/>
        <rFont val="Sylfaen"/>
        <family val="1"/>
        <charset val="204"/>
      </rPr>
      <t>მიზნით</t>
    </r>
    <r>
      <rPr>
        <sz val="12"/>
        <color theme="1"/>
        <rFont val="Times New Roman"/>
        <family val="1"/>
        <charset val="204"/>
      </rPr>
      <t xml:space="preserve"> </t>
    </r>
    <r>
      <rPr>
        <sz val="12"/>
        <color theme="1"/>
        <rFont val="Sylfaen"/>
        <family val="1"/>
        <charset val="204"/>
      </rPr>
      <t>10000 ლარი.</t>
    </r>
  </si>
  <si>
    <t xml:space="preserve">სტიქიური მოვლენების ძლიერი ქარის და დიდ თოვლობის შედეგად დაზარალებულ70-ოჯახს გაეწია დახმარება </t>
  </si>
  <si>
    <t xml:space="preserve">ხელვაჩაურის მინიციპალიტეტში მცხოვრებ რიგ ოჯახებზე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
</t>
  </si>
  <si>
    <t>ხელვაჩაურის მინიციპალიტეტში მცხოვრებ რიგ ოჯახებზე
წინასაახალწლოდ ერთჯერადი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</si>
  <si>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ხელვაჩაურის მინიციპალიტეტში მცხოვრებ რიგ ოჯახებზე მატერიალური
დახმარების მიზნით მუნიციპალიტეტის ადგილობრივი ბიუჯეტის
სარეზერვო ფონდიდან თანხის გამოყოფის შესახებ</t>
  </si>
  <si>
    <t>100 დამეტი წლის ხანდაზმულ 5-ბენეფიციარს</t>
  </si>
  <si>
    <t>მრავალშვილიანი და დედმამით ობოლ ბავშთა(18 წლამდე ასაკის ბავშვები) ოჯახებისათვის</t>
  </si>
  <si>
    <t>მარტოხელა მშობელი</t>
  </si>
  <si>
    <t>1000 სარეიტინგო ქულის მქონე ოჯახებს დახმარება</t>
  </si>
  <si>
    <r>
      <t>მატერიალურად</t>
    </r>
    <r>
      <rPr>
        <sz val="12"/>
        <color theme="1"/>
        <rFont val="AcadNusx"/>
      </rPr>
      <t xml:space="preserve"> </t>
    </r>
    <r>
      <rPr>
        <sz val="12"/>
        <color theme="1"/>
        <rFont val="Sylfaen"/>
        <family val="1"/>
        <charset val="204"/>
      </rPr>
      <t>მძიმე</t>
    </r>
    <r>
      <rPr>
        <sz val="12"/>
        <color theme="1"/>
        <rFont val="AcadNusx"/>
      </rPr>
      <t xml:space="preserve"> </t>
    </r>
    <r>
      <rPr>
        <sz val="12"/>
        <color theme="1"/>
        <rFont val="Sylfaen"/>
        <family val="1"/>
        <charset val="204"/>
      </rPr>
      <t>მდგომარეობაში</t>
    </r>
    <r>
      <rPr>
        <sz val="12"/>
        <color theme="1"/>
        <rFont val="AcadNusx"/>
      </rPr>
      <t xml:space="preserve"> </t>
    </r>
    <r>
      <rPr>
        <sz val="12"/>
        <color theme="1"/>
        <rFont val="Sylfaen"/>
        <family val="1"/>
        <charset val="204"/>
      </rPr>
      <t>მყოფ</t>
    </r>
    <r>
      <rPr>
        <sz val="12"/>
        <color theme="1"/>
        <rFont val="AcadNusx"/>
      </rPr>
      <t xml:space="preserve"> 644-</t>
    </r>
    <r>
      <rPr>
        <sz val="12"/>
        <color theme="1"/>
        <rFont val="Sylfaen"/>
        <family val="1"/>
        <charset val="204"/>
      </rPr>
      <t>ოჯახს</t>
    </r>
    <r>
      <rPr>
        <sz val="12"/>
        <color theme="1"/>
        <rFont val="AcadNusx"/>
      </rPr>
      <t xml:space="preserve"> </t>
    </r>
    <r>
      <rPr>
        <sz val="12"/>
        <color theme="1"/>
        <rFont val="Sylfaen"/>
        <family val="1"/>
        <charset val="204"/>
      </rPr>
      <t>გაეწია ფინანსური</t>
    </r>
    <r>
      <rPr>
        <sz val="12"/>
        <color theme="1"/>
        <rFont val="AcadNusx"/>
      </rPr>
      <t xml:space="preserve"> </t>
    </r>
    <r>
      <rPr>
        <sz val="12"/>
        <color theme="1"/>
        <rFont val="Sylfaen"/>
        <family val="1"/>
        <charset val="204"/>
      </rPr>
      <t>დახმარება</t>
    </r>
    <r>
      <rPr>
        <sz val="12"/>
        <color theme="1"/>
        <rFont val="AcadNusx"/>
      </rPr>
      <t xml:space="preserve"> </t>
    </r>
  </si>
  <si>
    <t>ნ</t>
  </si>
  <si>
    <t>რაოდენობა ბენეფიციარის</t>
  </si>
  <si>
    <t>თანხა</t>
  </si>
  <si>
    <t>N</t>
  </si>
  <si>
    <t>დანართი N3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</si>
</sst>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204"/>
      <scheme val="minor"/>
    </font>
    <font>
      <sz val="11"/>
      <color rgb="FF000000"/>
      <name val="Calibri"/>
      <family val="2"/>
      <scheme val="minor"/>
    </font>
    <font>
      <sz val="12"/>
      <color theme="1"/>
      <name val="Calibri"/>
      <family val="2"/>
      <charset val="204"/>
      <scheme val="minor"/>
    </font>
    <font>
      <b/>
      <sz val="12"/>
      <color theme="1"/>
      <name val="Calibri"/>
      <family val="2"/>
      <charset val="204"/>
      <scheme val="minor"/>
    </font>
    <font>
      <sz val="12"/>
      <color rgb="FF000000"/>
      <name val="Arial"/>
      <family val="2"/>
      <charset val="204"/>
    </font>
    <font>
      <b/>
      <i/>
      <sz val="12"/>
      <color theme="1"/>
      <name val="Calibri"/>
      <family val="2"/>
      <charset val="204"/>
      <scheme val="minor"/>
    </font>
    <font>
      <sz val="12"/>
      <color rgb="FFFF0000"/>
      <name val="Calibri"/>
      <family val="2"/>
      <charset val="204"/>
      <scheme val="minor"/>
    </font>
    <font>
      <b/>
      <sz val="9"/>
      <color theme="1"/>
      <name val="Calibri"/>
      <family val="2"/>
      <charset val="204"/>
      <scheme val="minor"/>
    </font>
    <font>
      <sz val="12"/>
      <name val="AcadNusx"/>
    </font>
    <font>
      <sz val="10"/>
      <name val="AcadNusx"/>
    </font>
    <font>
      <b/>
      <sz val="10"/>
      <name val="AcadNusx"/>
      <charset val="204"/>
    </font>
    <font>
      <b/>
      <sz val="9"/>
      <name val="AcadNusx"/>
    </font>
    <font>
      <b/>
      <sz val="10"/>
      <name val="AcadNusx"/>
    </font>
    <font>
      <sz val="13"/>
      <name val="Cambria"/>
      <family val="1"/>
      <charset val="204"/>
      <scheme val="major"/>
    </font>
    <font>
      <sz val="13"/>
      <name val="AcadNusx"/>
    </font>
    <font>
      <sz val="14"/>
      <name val="Calibri"/>
      <family val="2"/>
      <charset val="204"/>
      <scheme val="minor"/>
    </font>
    <font>
      <sz val="14"/>
      <name val="AcadNusx"/>
    </font>
    <font>
      <sz val="10"/>
      <color rgb="FFFF0000"/>
      <name val="AcadNusx"/>
      <charset val="204"/>
    </font>
    <font>
      <sz val="9"/>
      <name val="AcadNusx"/>
    </font>
    <font>
      <sz val="9"/>
      <name val="Calibri"/>
      <family val="2"/>
      <charset val="204"/>
      <scheme val="minor"/>
    </font>
    <font>
      <sz val="12"/>
      <color theme="1"/>
      <name val="Sylfaen"/>
      <family val="1"/>
      <charset val="204"/>
    </font>
    <font>
      <sz val="12"/>
      <color theme="1"/>
      <name val="AcadNusx"/>
    </font>
    <font>
      <sz val="12"/>
      <color theme="1"/>
      <name val="Times New Roman"/>
      <family val="1"/>
      <charset val="204"/>
    </font>
    <font>
      <sz val="8"/>
      <name val="Calibri"/>
      <family val="2"/>
      <charset val="204"/>
      <scheme val="minor"/>
    </font>
    <font>
      <sz val="12"/>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style="thin">
        <color rgb="FF000000"/>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107">
    <xf numFmtId="0" fontId="0" fillId="0" borderId="0" xfId="0"/>
    <xf numFmtId="0" fontId="2" fillId="2" borderId="0" xfId="0" applyFont="1" applyFill="1" applyAlignment="1">
      <alignment vertical="center"/>
    </xf>
    <xf numFmtId="0" fontId="2" fillId="2" borderId="0" xfId="0" applyFont="1" applyFill="1"/>
    <xf numFmtId="0" fontId="3" fillId="2" borderId="5"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vertical="center" wrapText="1"/>
    </xf>
    <xf numFmtId="14" fontId="2" fillId="2" borderId="1" xfId="0" applyNumberFormat="1" applyFont="1" applyFill="1" applyBorder="1" applyAlignment="1">
      <alignment vertical="center"/>
    </xf>
    <xf numFmtId="0" fontId="5" fillId="2" borderId="9" xfId="0" applyFont="1" applyFill="1" applyBorder="1"/>
    <xf numFmtId="0" fontId="5" fillId="2" borderId="0" xfId="0" applyFont="1" applyFill="1"/>
    <xf numFmtId="0" fontId="2" fillId="2" borderId="0" xfId="0" applyFont="1" applyFill="1" applyAlignment="1">
      <alignment horizontal="right"/>
    </xf>
    <xf numFmtId="0" fontId="6" fillId="2" borderId="0" xfId="0" applyFont="1" applyFill="1"/>
    <xf numFmtId="0" fontId="6" fillId="2" borderId="0" xfId="0" applyFont="1" applyFill="1" applyAlignment="1">
      <alignment horizontal="left"/>
    </xf>
    <xf numFmtId="0" fontId="2" fillId="2" borderId="0" xfId="0" applyFont="1" applyFill="1" applyAlignment="1">
      <alignment horizontal="center" wrapText="1"/>
    </xf>
    <xf numFmtId="2" fontId="2" fillId="2" borderId="0" xfId="0" applyNumberFormat="1" applyFont="1" applyFill="1"/>
    <xf numFmtId="0" fontId="2" fillId="2" borderId="1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Border="1" applyAlignment="1">
      <alignment horizontal="center" vertical="center"/>
    </xf>
    <xf numFmtId="0" fontId="2" fillId="2" borderId="0" xfId="0" applyFont="1" applyFill="1" applyBorder="1"/>
    <xf numFmtId="0" fontId="2" fillId="2" borderId="0" xfId="0" applyFont="1" applyFill="1" applyBorder="1" applyAlignment="1">
      <alignment horizontal="center"/>
    </xf>
    <xf numFmtId="0" fontId="7" fillId="2" borderId="1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xf>
    <xf numFmtId="0" fontId="3" fillId="2" borderId="0" xfId="0" applyFont="1" applyFill="1" applyAlignment="1">
      <alignment horizontal="center" vertical="center"/>
    </xf>
    <xf numFmtId="1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2" borderId="1" xfId="0" applyFill="1" applyBorder="1"/>
    <xf numFmtId="0" fontId="4" fillId="2" borderId="1" xfId="1" applyFont="1" applyFill="1" applyBorder="1" applyAlignment="1">
      <alignment horizontal="center" vertical="top" wrapText="1" readingOrder="1"/>
    </xf>
    <xf numFmtId="0" fontId="4" fillId="2" borderId="12" xfId="1" applyFont="1" applyFill="1" applyBorder="1" applyAlignment="1">
      <alignment horizontal="center" vertical="top" wrapText="1" readingOrder="1"/>
    </xf>
    <xf numFmtId="0" fontId="4" fillId="2" borderId="0" xfId="1" applyFont="1" applyFill="1" applyAlignment="1">
      <alignment horizontal="center" vertical="top" wrapText="1" readingOrder="1"/>
    </xf>
    <xf numFmtId="0" fontId="9" fillId="0" borderId="0" xfId="0" applyFont="1" applyAlignment="1">
      <alignment horizontal="center" vertical="center" wrapText="1"/>
    </xf>
    <xf numFmtId="0" fontId="10" fillId="0" borderId="0" xfId="0" applyFont="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xf>
    <xf numFmtId="3"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3" fontId="9" fillId="0" borderId="0" xfId="0" applyNumberFormat="1" applyFont="1" applyAlignment="1">
      <alignment horizontal="center" vertical="center" wrapText="1"/>
    </xf>
    <xf numFmtId="3" fontId="19"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8" fillId="0" borderId="0" xfId="0" applyFont="1" applyAlignment="1">
      <alignment horizontal="center" vertical="center" wrapText="1"/>
    </xf>
    <xf numFmtId="3"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0" fontId="2" fillId="3" borderId="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horizontal="right"/>
    </xf>
    <xf numFmtId="0" fontId="20" fillId="0" borderId="1" xfId="0" applyFont="1" applyBorder="1" applyAlignment="1">
      <alignment wrapText="1"/>
    </xf>
    <xf numFmtId="2" fontId="2" fillId="2" borderId="1" xfId="0" applyNumberFormat="1" applyFont="1" applyFill="1" applyBorder="1" applyAlignment="1">
      <alignment horizontal="center" vertical="center"/>
    </xf>
    <xf numFmtId="0" fontId="24" fillId="2" borderId="1" xfId="0" applyFont="1" applyFill="1" applyBorder="1" applyAlignment="1">
      <alignment wrapText="1"/>
    </xf>
    <xf numFmtId="0" fontId="2" fillId="2" borderId="0" xfId="0" applyFont="1" applyFill="1" applyBorder="1" applyAlignment="1"/>
    <xf numFmtId="0" fontId="2" fillId="2" borderId="0" xfId="0" applyFont="1" applyFill="1" applyAlignment="1"/>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14" fontId="2" fillId="2" borderId="8"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xf>
    <xf numFmtId="14" fontId="2" fillId="2" borderId="7" xfId="0" applyNumberFormat="1"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1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3" xfId="0" applyFont="1" applyFill="1" applyBorder="1" applyAlignment="1">
      <alignment horizontal="center"/>
    </xf>
    <xf numFmtId="0" fontId="2" fillId="2" borderId="0" xfId="0" applyFont="1" applyFill="1" applyAlignment="1">
      <alignment horizontal="center"/>
    </xf>
    <xf numFmtId="14" fontId="2" fillId="2" borderId="8"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xf numFmtId="0" fontId="2" fillId="2" borderId="11" xfId="0" applyFont="1" applyFill="1" applyBorder="1" applyAlignment="1">
      <alignment horizontal="center" vertical="center" wrapText="1"/>
    </xf>
    <xf numFmtId="0" fontId="8" fillId="0" borderId="0" xfId="0" applyFont="1" applyAlignment="1">
      <alignment horizontal="center" vertical="center" wrapText="1"/>
    </xf>
    <xf numFmtId="0" fontId="18" fillId="0" borderId="1" xfId="0" applyFont="1" applyBorder="1" applyAlignment="1">
      <alignment horizontal="center" vertical="center" wrapText="1"/>
    </xf>
    <xf numFmtId="3" fontId="9" fillId="0" borderId="0" xfId="0" applyNumberFormat="1" applyFont="1" applyAlignment="1">
      <alignment horizontal="center" vertical="center" wrapText="1"/>
    </xf>
  </cellXfs>
  <cellStyles count="2">
    <cellStyle name="Normal"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2"/>
  <sheetViews>
    <sheetView tabSelected="1" view="pageBreakPreview" topLeftCell="B1" zoomScale="85" zoomScaleSheetLayoutView="85" workbookViewId="0">
      <selection activeCell="P7" sqref="P7"/>
    </sheetView>
  </sheetViews>
  <sheetFormatPr defaultColWidth="9.140625" defaultRowHeight="36.75" customHeight="1"/>
  <cols>
    <col min="1" max="1" width="12.85546875" style="1" hidden="1" customWidth="1"/>
    <col min="2" max="2" width="13.140625" style="2" customWidth="1"/>
    <col min="3" max="3" width="28.28515625" style="2" customWidth="1"/>
    <col min="4" max="4" width="26.28515625" style="2" hidden="1" customWidth="1"/>
    <col min="5" max="5" width="84.42578125" style="2" customWidth="1"/>
    <col min="6" max="6" width="17.7109375" style="2" customWidth="1"/>
    <col min="7" max="7" width="0" style="2" hidden="1" customWidth="1"/>
    <col min="8" max="8" width="16.7109375" style="2" bestFit="1" customWidth="1"/>
    <col min="9" max="9" width="13.140625" style="2" customWidth="1"/>
    <col min="10" max="11" width="13.7109375" style="2" hidden="1" customWidth="1"/>
    <col min="12" max="12" width="16.5703125" style="2" hidden="1" customWidth="1"/>
    <col min="13" max="13" width="16.7109375" style="2" customWidth="1"/>
    <col min="14" max="14" width="13.140625" style="2" customWidth="1"/>
    <col min="15" max="15" width="17" style="2" customWidth="1"/>
    <col min="16" max="28" width="9.140625" style="2" customWidth="1"/>
    <col min="29" max="16384" width="9.140625" style="2"/>
  </cols>
  <sheetData>
    <row r="1" spans="1:12" ht="36.75" customHeight="1">
      <c r="B1" s="99" t="s">
        <v>262</v>
      </c>
      <c r="C1" s="99"/>
      <c r="D1" s="99"/>
      <c r="E1" s="99"/>
      <c r="F1" s="99"/>
      <c r="G1" s="99"/>
      <c r="H1" s="99"/>
      <c r="I1" s="99"/>
      <c r="J1" s="99"/>
      <c r="K1" s="99"/>
      <c r="L1" s="99"/>
    </row>
    <row r="2" spans="1:12" ht="32.25" customHeight="1">
      <c r="B2" s="99"/>
      <c r="C2" s="99"/>
      <c r="D2" s="99"/>
      <c r="E2" s="99"/>
      <c r="F2" s="99"/>
      <c r="G2" s="99"/>
      <c r="H2" s="99"/>
      <c r="I2" s="99"/>
      <c r="J2" s="99"/>
      <c r="K2" s="99"/>
      <c r="L2" s="99"/>
    </row>
    <row r="3" spans="1:12" ht="36.75" customHeight="1" thickBot="1">
      <c r="B3" s="3"/>
      <c r="C3" s="3"/>
      <c r="D3" s="3"/>
      <c r="E3" s="3"/>
      <c r="F3" s="3"/>
      <c r="G3" s="3"/>
      <c r="H3" s="3" t="s">
        <v>306</v>
      </c>
      <c r="I3" s="3"/>
      <c r="J3" s="3"/>
      <c r="K3" s="3"/>
      <c r="L3" s="3"/>
    </row>
    <row r="4" spans="1:12" ht="47.25" customHeight="1" thickBot="1">
      <c r="A4" s="4"/>
      <c r="B4" s="71" t="s">
        <v>0</v>
      </c>
      <c r="C4" s="72" t="s">
        <v>1</v>
      </c>
      <c r="D4" s="72" t="s">
        <v>106</v>
      </c>
      <c r="E4" s="72" t="s">
        <v>2</v>
      </c>
      <c r="F4" s="73" t="s">
        <v>3</v>
      </c>
      <c r="G4" s="72" t="s">
        <v>4</v>
      </c>
      <c r="H4" s="73"/>
      <c r="I4" s="73" t="s">
        <v>5</v>
      </c>
      <c r="J4" s="27" t="s">
        <v>6</v>
      </c>
      <c r="K4" s="26" t="s">
        <v>261</v>
      </c>
      <c r="L4" s="28" t="s">
        <v>7</v>
      </c>
    </row>
    <row r="5" spans="1:12" ht="36.75" customHeight="1">
      <c r="A5" s="78">
        <v>1</v>
      </c>
      <c r="B5" s="88" t="s">
        <v>22</v>
      </c>
      <c r="C5" s="78" t="s">
        <v>32</v>
      </c>
      <c r="D5" s="78">
        <v>61336081430</v>
      </c>
      <c r="E5" s="75" t="s">
        <v>26</v>
      </c>
      <c r="F5" s="75" t="s">
        <v>27</v>
      </c>
      <c r="G5" s="78">
        <v>7109</v>
      </c>
      <c r="H5" s="70" t="s">
        <v>8</v>
      </c>
      <c r="I5" s="70">
        <f>J5+L5</f>
        <v>900</v>
      </c>
      <c r="J5" s="16"/>
      <c r="K5" s="16"/>
      <c r="L5" s="16">
        <v>900</v>
      </c>
    </row>
    <row r="6" spans="1:12" ht="36.75" customHeight="1">
      <c r="A6" s="78"/>
      <c r="B6" s="78"/>
      <c r="C6" s="78"/>
      <c r="D6" s="78"/>
      <c r="E6" s="75"/>
      <c r="F6" s="75"/>
      <c r="G6" s="78"/>
      <c r="H6" s="70" t="s">
        <v>9</v>
      </c>
      <c r="I6" s="70">
        <f t="shared" ref="I6" si="0">J6+L6</f>
        <v>900</v>
      </c>
      <c r="J6" s="20"/>
      <c r="K6" s="20"/>
      <c r="L6" s="20">
        <v>900</v>
      </c>
    </row>
    <row r="7" spans="1:12" ht="36.75" customHeight="1">
      <c r="A7" s="78">
        <v>2</v>
      </c>
      <c r="B7" s="88" t="s">
        <v>23</v>
      </c>
      <c r="C7" s="78" t="s">
        <v>24</v>
      </c>
      <c r="D7" s="78">
        <v>61006046287</v>
      </c>
      <c r="E7" s="75" t="s">
        <v>25</v>
      </c>
      <c r="F7" s="78" t="s">
        <v>28</v>
      </c>
      <c r="G7" s="78">
        <v>7109</v>
      </c>
      <c r="H7" s="70" t="s">
        <v>8</v>
      </c>
      <c r="I7" s="70">
        <v>900</v>
      </c>
      <c r="J7" s="20"/>
      <c r="K7" s="20"/>
      <c r="L7" s="20">
        <v>900</v>
      </c>
    </row>
    <row r="8" spans="1:12" ht="36.75" customHeight="1">
      <c r="A8" s="78"/>
      <c r="B8" s="78"/>
      <c r="C8" s="78"/>
      <c r="D8" s="78"/>
      <c r="E8" s="75"/>
      <c r="F8" s="78"/>
      <c r="G8" s="78"/>
      <c r="H8" s="70" t="s">
        <v>9</v>
      </c>
      <c r="I8" s="70">
        <v>900</v>
      </c>
      <c r="J8" s="20"/>
      <c r="K8" s="20"/>
      <c r="L8" s="20">
        <v>900</v>
      </c>
    </row>
    <row r="9" spans="1:12" ht="36.75" customHeight="1">
      <c r="A9" s="78">
        <v>3</v>
      </c>
      <c r="B9" s="88" t="s">
        <v>29</v>
      </c>
      <c r="C9" s="78" t="s">
        <v>30</v>
      </c>
      <c r="D9" s="78">
        <v>61006059337</v>
      </c>
      <c r="E9" s="75" t="s">
        <v>31</v>
      </c>
      <c r="F9" s="75" t="s">
        <v>110</v>
      </c>
      <c r="G9" s="78">
        <v>7109</v>
      </c>
      <c r="H9" s="70" t="s">
        <v>8</v>
      </c>
      <c r="I9" s="70">
        <v>300</v>
      </c>
      <c r="J9" s="20"/>
      <c r="K9" s="20"/>
      <c r="L9" s="20">
        <v>300</v>
      </c>
    </row>
    <row r="10" spans="1:12" ht="36.75" customHeight="1">
      <c r="A10" s="78"/>
      <c r="B10" s="78"/>
      <c r="C10" s="78"/>
      <c r="D10" s="78"/>
      <c r="E10" s="75"/>
      <c r="F10" s="75"/>
      <c r="G10" s="78"/>
      <c r="H10" s="70" t="s">
        <v>9</v>
      </c>
      <c r="I10" s="70">
        <v>300</v>
      </c>
      <c r="J10" s="20"/>
      <c r="K10" s="20"/>
      <c r="L10" s="20">
        <v>300</v>
      </c>
    </row>
    <row r="11" spans="1:12" ht="36.75" customHeight="1">
      <c r="A11" s="78">
        <v>4</v>
      </c>
      <c r="B11" s="74" t="s">
        <v>34</v>
      </c>
      <c r="C11" s="78" t="s">
        <v>33</v>
      </c>
      <c r="D11" s="78">
        <v>61006044458</v>
      </c>
      <c r="E11" s="75" t="s">
        <v>35</v>
      </c>
      <c r="F11" s="75" t="s">
        <v>135</v>
      </c>
      <c r="G11" s="78">
        <v>7109</v>
      </c>
      <c r="H11" s="70" t="s">
        <v>8</v>
      </c>
      <c r="I11" s="70">
        <v>300</v>
      </c>
      <c r="J11" s="20"/>
      <c r="K11" s="20"/>
      <c r="L11" s="20">
        <v>300</v>
      </c>
    </row>
    <row r="12" spans="1:12" ht="36.75" customHeight="1">
      <c r="A12" s="78"/>
      <c r="B12" s="70"/>
      <c r="C12" s="78"/>
      <c r="D12" s="78"/>
      <c r="E12" s="75"/>
      <c r="F12" s="75"/>
      <c r="G12" s="78"/>
      <c r="H12" s="70" t="s">
        <v>9</v>
      </c>
      <c r="I12" s="70">
        <v>300</v>
      </c>
      <c r="J12" s="20"/>
      <c r="K12" s="20"/>
      <c r="L12" s="20">
        <v>300</v>
      </c>
    </row>
    <row r="13" spans="1:12" ht="36.75" customHeight="1">
      <c r="A13" s="78">
        <v>5</v>
      </c>
      <c r="B13" s="74">
        <v>44592</v>
      </c>
      <c r="C13" s="78" t="s">
        <v>36</v>
      </c>
      <c r="D13" s="78">
        <v>60006069175</v>
      </c>
      <c r="E13" s="75" t="s">
        <v>37</v>
      </c>
      <c r="F13" s="75" t="s">
        <v>123</v>
      </c>
      <c r="G13" s="78">
        <v>7109</v>
      </c>
      <c r="H13" s="70" t="s">
        <v>8</v>
      </c>
      <c r="I13" s="70">
        <v>300</v>
      </c>
      <c r="J13" s="20"/>
      <c r="K13" s="20"/>
      <c r="L13" s="20">
        <v>300</v>
      </c>
    </row>
    <row r="14" spans="1:12" ht="36.75" customHeight="1">
      <c r="A14" s="78"/>
      <c r="B14" s="70"/>
      <c r="C14" s="78"/>
      <c r="D14" s="78"/>
      <c r="E14" s="78"/>
      <c r="F14" s="75"/>
      <c r="G14" s="78"/>
      <c r="H14" s="70" t="s">
        <v>9</v>
      </c>
      <c r="I14" s="70">
        <v>300</v>
      </c>
      <c r="J14" s="20"/>
      <c r="K14" s="20"/>
      <c r="L14" s="20">
        <v>300</v>
      </c>
    </row>
    <row r="15" spans="1:12" ht="36.75" customHeight="1">
      <c r="A15" s="78">
        <v>6</v>
      </c>
      <c r="B15" s="88">
        <v>44592</v>
      </c>
      <c r="C15" s="78" t="s">
        <v>38</v>
      </c>
      <c r="D15" s="78">
        <v>61006004538</v>
      </c>
      <c r="E15" s="75" t="s">
        <v>39</v>
      </c>
      <c r="F15" s="75" t="s">
        <v>125</v>
      </c>
      <c r="G15" s="78">
        <v>7109</v>
      </c>
      <c r="H15" s="70" t="s">
        <v>8</v>
      </c>
      <c r="I15" s="70">
        <v>100</v>
      </c>
      <c r="J15" s="20"/>
      <c r="K15" s="20"/>
      <c r="L15" s="20">
        <v>100</v>
      </c>
    </row>
    <row r="16" spans="1:12" ht="36.75" customHeight="1">
      <c r="A16" s="78"/>
      <c r="B16" s="78"/>
      <c r="C16" s="78"/>
      <c r="D16" s="78"/>
      <c r="E16" s="78"/>
      <c r="F16" s="75"/>
      <c r="G16" s="78"/>
      <c r="H16" s="70" t="s">
        <v>9</v>
      </c>
      <c r="I16" s="70">
        <v>100</v>
      </c>
      <c r="J16" s="20"/>
      <c r="K16" s="20"/>
      <c r="L16" s="20">
        <v>100</v>
      </c>
    </row>
    <row r="17" spans="1:12" ht="36.75" customHeight="1">
      <c r="A17" s="78">
        <v>7</v>
      </c>
      <c r="B17" s="88">
        <v>44593</v>
      </c>
      <c r="C17" s="78" t="s">
        <v>41</v>
      </c>
      <c r="D17" s="78">
        <v>61006046416</v>
      </c>
      <c r="E17" s="75" t="s">
        <v>42</v>
      </c>
      <c r="F17" s="78" t="s">
        <v>43</v>
      </c>
      <c r="G17" s="78">
        <v>7109</v>
      </c>
      <c r="H17" s="70" t="s">
        <v>8</v>
      </c>
      <c r="I17" s="70">
        <v>1000</v>
      </c>
      <c r="J17" s="20"/>
      <c r="K17" s="20"/>
      <c r="L17" s="20">
        <v>1000</v>
      </c>
    </row>
    <row r="18" spans="1:12" ht="36.75" customHeight="1">
      <c r="A18" s="78"/>
      <c r="B18" s="88"/>
      <c r="C18" s="78"/>
      <c r="D18" s="78"/>
      <c r="E18" s="75"/>
      <c r="F18" s="78"/>
      <c r="G18" s="78"/>
      <c r="H18" s="70" t="s">
        <v>9</v>
      </c>
      <c r="I18" s="70">
        <v>1000</v>
      </c>
      <c r="J18" s="20"/>
      <c r="K18" s="20"/>
      <c r="L18" s="20">
        <v>1000</v>
      </c>
    </row>
    <row r="19" spans="1:12" ht="36.75" customHeight="1">
      <c r="A19" s="78">
        <v>8</v>
      </c>
      <c r="B19" s="88">
        <v>44593</v>
      </c>
      <c r="C19" s="78" t="s">
        <v>44</v>
      </c>
      <c r="D19" s="78">
        <v>61007007482</v>
      </c>
      <c r="E19" s="75" t="s">
        <v>45</v>
      </c>
      <c r="F19" s="75" t="s">
        <v>124</v>
      </c>
      <c r="G19" s="78">
        <v>7109</v>
      </c>
      <c r="H19" s="70" t="s">
        <v>8</v>
      </c>
      <c r="I19" s="70">
        <v>500</v>
      </c>
      <c r="J19" s="20"/>
      <c r="K19" s="20"/>
      <c r="L19" s="20">
        <v>500</v>
      </c>
    </row>
    <row r="20" spans="1:12" ht="36.75" customHeight="1">
      <c r="A20" s="78"/>
      <c r="B20" s="78"/>
      <c r="C20" s="78"/>
      <c r="D20" s="78"/>
      <c r="E20" s="78"/>
      <c r="F20" s="75"/>
      <c r="G20" s="78"/>
      <c r="H20" s="70" t="s">
        <v>9</v>
      </c>
      <c r="I20" s="70">
        <v>500</v>
      </c>
      <c r="J20" s="20"/>
      <c r="K20" s="20"/>
      <c r="L20" s="20">
        <v>500</v>
      </c>
    </row>
    <row r="21" spans="1:12" ht="36.75" customHeight="1">
      <c r="A21" s="78">
        <v>9</v>
      </c>
      <c r="B21" s="88">
        <v>44594</v>
      </c>
      <c r="C21" s="78" t="s">
        <v>46</v>
      </c>
      <c r="D21" s="78">
        <v>61006051201</v>
      </c>
      <c r="E21" s="75" t="s">
        <v>47</v>
      </c>
      <c r="F21" s="75" t="s">
        <v>123</v>
      </c>
      <c r="G21" s="78">
        <v>7109</v>
      </c>
      <c r="H21" s="70" t="s">
        <v>8</v>
      </c>
      <c r="I21" s="70">
        <v>400</v>
      </c>
      <c r="J21" s="20"/>
      <c r="K21" s="20"/>
      <c r="L21" s="20">
        <v>400</v>
      </c>
    </row>
    <row r="22" spans="1:12" ht="36.75" customHeight="1">
      <c r="A22" s="78"/>
      <c r="B22" s="88"/>
      <c r="C22" s="78"/>
      <c r="D22" s="78"/>
      <c r="E22" s="78"/>
      <c r="F22" s="75"/>
      <c r="G22" s="78"/>
      <c r="H22" s="70" t="s">
        <v>9</v>
      </c>
      <c r="I22" s="70">
        <v>400</v>
      </c>
      <c r="J22" s="20"/>
      <c r="K22" s="20"/>
      <c r="L22" s="20">
        <v>400</v>
      </c>
    </row>
    <row r="23" spans="1:12" ht="36.75" customHeight="1">
      <c r="A23" s="78">
        <v>10</v>
      </c>
      <c r="B23" s="88">
        <v>44594</v>
      </c>
      <c r="C23" s="78" t="s">
        <v>48</v>
      </c>
      <c r="D23" s="78">
        <v>61006006454</v>
      </c>
      <c r="E23" s="75" t="s">
        <v>49</v>
      </c>
      <c r="F23" s="78" t="s">
        <v>105</v>
      </c>
      <c r="G23" s="78">
        <v>7109</v>
      </c>
      <c r="H23" s="70" t="s">
        <v>8</v>
      </c>
      <c r="I23" s="70">
        <v>1000</v>
      </c>
      <c r="J23" s="20"/>
      <c r="K23" s="20"/>
      <c r="L23" s="20">
        <v>1000</v>
      </c>
    </row>
    <row r="24" spans="1:12" ht="36.75" customHeight="1">
      <c r="A24" s="78"/>
      <c r="B24" s="78"/>
      <c r="C24" s="78"/>
      <c r="D24" s="78"/>
      <c r="E24" s="78"/>
      <c r="F24" s="78"/>
      <c r="G24" s="78"/>
      <c r="H24" s="70" t="s">
        <v>9</v>
      </c>
      <c r="I24" s="70">
        <v>1000</v>
      </c>
      <c r="J24" s="20"/>
      <c r="K24" s="20"/>
      <c r="L24" s="20">
        <v>1000</v>
      </c>
    </row>
    <row r="25" spans="1:12" ht="36.75" customHeight="1">
      <c r="A25" s="78">
        <v>11</v>
      </c>
      <c r="B25" s="88">
        <v>44594</v>
      </c>
      <c r="C25" s="78" t="s">
        <v>50</v>
      </c>
      <c r="D25" s="78">
        <v>61006025759</v>
      </c>
      <c r="E25" s="75" t="s">
        <v>51</v>
      </c>
      <c r="F25" s="78" t="s">
        <v>52</v>
      </c>
      <c r="G25" s="78">
        <v>7109</v>
      </c>
      <c r="H25" s="70" t="s">
        <v>8</v>
      </c>
      <c r="I25" s="70">
        <v>200</v>
      </c>
      <c r="J25" s="20"/>
      <c r="K25" s="20"/>
      <c r="L25" s="20">
        <v>200</v>
      </c>
    </row>
    <row r="26" spans="1:12" ht="36.75" customHeight="1">
      <c r="A26" s="78"/>
      <c r="B26" s="78"/>
      <c r="C26" s="78"/>
      <c r="D26" s="78"/>
      <c r="E26" s="78"/>
      <c r="F26" s="78"/>
      <c r="G26" s="78"/>
      <c r="H26" s="70" t="s">
        <v>9</v>
      </c>
      <c r="I26" s="70">
        <v>200</v>
      </c>
      <c r="J26" s="20"/>
      <c r="K26" s="20"/>
      <c r="L26" s="20">
        <v>200</v>
      </c>
    </row>
    <row r="27" spans="1:12" ht="36.75" customHeight="1">
      <c r="A27" s="78">
        <v>12</v>
      </c>
      <c r="B27" s="88">
        <v>44594</v>
      </c>
      <c r="C27" s="78" t="s">
        <v>53</v>
      </c>
      <c r="D27" s="78">
        <v>61006010005</v>
      </c>
      <c r="E27" s="75" t="s">
        <v>54</v>
      </c>
      <c r="F27" s="78" t="s">
        <v>122</v>
      </c>
      <c r="G27" s="78">
        <v>7109</v>
      </c>
      <c r="H27" s="70" t="s">
        <v>8</v>
      </c>
      <c r="I27" s="70">
        <v>500</v>
      </c>
      <c r="J27" s="20"/>
      <c r="K27" s="20"/>
      <c r="L27" s="20">
        <v>500</v>
      </c>
    </row>
    <row r="28" spans="1:12" ht="36.75" customHeight="1">
      <c r="A28" s="78"/>
      <c r="B28" s="78"/>
      <c r="C28" s="78"/>
      <c r="D28" s="78"/>
      <c r="E28" s="78"/>
      <c r="F28" s="78"/>
      <c r="G28" s="78"/>
      <c r="H28" s="70" t="s">
        <v>9</v>
      </c>
      <c r="I28" s="70">
        <v>500</v>
      </c>
      <c r="J28" s="20"/>
      <c r="K28" s="20"/>
      <c r="L28" s="20">
        <v>500</v>
      </c>
    </row>
    <row r="29" spans="1:12" ht="36.75" customHeight="1">
      <c r="A29" s="78">
        <v>13</v>
      </c>
      <c r="B29" s="88">
        <v>44594</v>
      </c>
      <c r="C29" s="78" t="s">
        <v>55</v>
      </c>
      <c r="D29" s="78">
        <v>61006033371</v>
      </c>
      <c r="E29" s="75" t="s">
        <v>56</v>
      </c>
      <c r="F29" s="75" t="s">
        <v>121</v>
      </c>
      <c r="G29" s="78">
        <v>7109</v>
      </c>
      <c r="H29" s="70" t="s">
        <v>8</v>
      </c>
      <c r="I29" s="70">
        <v>1000</v>
      </c>
      <c r="J29" s="20">
        <v>1000</v>
      </c>
      <c r="K29" s="20"/>
      <c r="L29" s="20"/>
    </row>
    <row r="30" spans="1:12" ht="36.75" customHeight="1">
      <c r="A30" s="78"/>
      <c r="B30" s="78"/>
      <c r="C30" s="78"/>
      <c r="D30" s="78"/>
      <c r="E30" s="78"/>
      <c r="F30" s="75"/>
      <c r="G30" s="78"/>
      <c r="H30" s="70" t="s">
        <v>9</v>
      </c>
      <c r="I30" s="70">
        <v>1000</v>
      </c>
      <c r="J30" s="20">
        <v>1000</v>
      </c>
      <c r="K30" s="20"/>
      <c r="L30" s="20"/>
    </row>
    <row r="31" spans="1:12" ht="36.75" customHeight="1">
      <c r="A31" s="78">
        <v>14</v>
      </c>
      <c r="B31" s="88">
        <v>44595</v>
      </c>
      <c r="C31" s="78" t="s">
        <v>57</v>
      </c>
      <c r="D31" s="78">
        <v>61006056020</v>
      </c>
      <c r="E31" s="75" t="s">
        <v>58</v>
      </c>
      <c r="F31" s="75" t="s">
        <v>120</v>
      </c>
      <c r="G31" s="78">
        <v>7109</v>
      </c>
      <c r="H31" s="70" t="s">
        <v>8</v>
      </c>
      <c r="I31" s="70">
        <v>300</v>
      </c>
      <c r="J31" s="20"/>
      <c r="K31" s="20"/>
      <c r="L31" s="20">
        <v>300</v>
      </c>
    </row>
    <row r="32" spans="1:12" ht="36.75" customHeight="1">
      <c r="A32" s="78"/>
      <c r="B32" s="78"/>
      <c r="C32" s="78"/>
      <c r="D32" s="78"/>
      <c r="E32" s="78"/>
      <c r="F32" s="75"/>
      <c r="G32" s="78"/>
      <c r="H32" s="70" t="s">
        <v>9</v>
      </c>
      <c r="I32" s="70">
        <v>300</v>
      </c>
      <c r="J32" s="20"/>
      <c r="K32" s="20"/>
      <c r="L32" s="20">
        <v>300</v>
      </c>
    </row>
    <row r="33" spans="1:12" ht="36.75" customHeight="1">
      <c r="A33" s="78">
        <v>15</v>
      </c>
      <c r="B33" s="88">
        <v>44599</v>
      </c>
      <c r="C33" s="78" t="s">
        <v>59</v>
      </c>
      <c r="D33" s="78">
        <v>61006027494</v>
      </c>
      <c r="E33" s="75" t="s">
        <v>60</v>
      </c>
      <c r="F33" s="75" t="s">
        <v>119</v>
      </c>
      <c r="G33" s="78">
        <v>7109</v>
      </c>
      <c r="H33" s="70" t="s">
        <v>8</v>
      </c>
      <c r="I33" s="70">
        <v>800</v>
      </c>
      <c r="J33" s="20"/>
      <c r="K33" s="20"/>
      <c r="L33" s="20">
        <v>800</v>
      </c>
    </row>
    <row r="34" spans="1:12" ht="36.75" customHeight="1">
      <c r="A34" s="78"/>
      <c r="B34" s="78"/>
      <c r="C34" s="78"/>
      <c r="D34" s="78"/>
      <c r="E34" s="78"/>
      <c r="F34" s="75"/>
      <c r="G34" s="78"/>
      <c r="H34" s="70" t="s">
        <v>9</v>
      </c>
      <c r="I34" s="70">
        <v>800</v>
      </c>
      <c r="J34" s="20"/>
      <c r="K34" s="20"/>
      <c r="L34" s="20">
        <v>800</v>
      </c>
    </row>
    <row r="35" spans="1:12" ht="36.75" customHeight="1">
      <c r="A35" s="78">
        <v>16</v>
      </c>
      <c r="B35" s="88">
        <v>44599</v>
      </c>
      <c r="C35" s="78" t="s">
        <v>61</v>
      </c>
      <c r="D35" s="78">
        <v>61006029412</v>
      </c>
      <c r="E35" s="75" t="s">
        <v>62</v>
      </c>
      <c r="F35" s="69" t="s">
        <v>115</v>
      </c>
      <c r="G35" s="78">
        <v>7109</v>
      </c>
      <c r="H35" s="70" t="s">
        <v>8</v>
      </c>
      <c r="I35" s="70">
        <v>300</v>
      </c>
      <c r="J35" s="20"/>
      <c r="K35" s="20"/>
      <c r="L35" s="20">
        <v>300</v>
      </c>
    </row>
    <row r="36" spans="1:12" ht="36.75" customHeight="1">
      <c r="A36" s="78"/>
      <c r="B36" s="78"/>
      <c r="C36" s="78"/>
      <c r="D36" s="78"/>
      <c r="E36" s="78"/>
      <c r="F36" s="69"/>
      <c r="G36" s="78"/>
      <c r="H36" s="70" t="s">
        <v>9</v>
      </c>
      <c r="I36" s="70">
        <v>300</v>
      </c>
      <c r="J36" s="20"/>
      <c r="K36" s="20"/>
      <c r="L36" s="20">
        <v>300</v>
      </c>
    </row>
    <row r="37" spans="1:12" ht="36.75" customHeight="1">
      <c r="A37" s="78">
        <v>17</v>
      </c>
      <c r="B37" s="88">
        <v>44599</v>
      </c>
      <c r="C37" s="78" t="s">
        <v>63</v>
      </c>
      <c r="D37" s="78">
        <v>61006037354</v>
      </c>
      <c r="E37" s="75" t="s">
        <v>64</v>
      </c>
      <c r="F37" s="75" t="s">
        <v>134</v>
      </c>
      <c r="G37" s="78">
        <v>7109</v>
      </c>
      <c r="H37" s="70" t="s">
        <v>8</v>
      </c>
      <c r="I37" s="70">
        <v>500</v>
      </c>
      <c r="J37" s="20"/>
      <c r="K37" s="20"/>
      <c r="L37" s="20">
        <v>500</v>
      </c>
    </row>
    <row r="38" spans="1:12" ht="36.75" customHeight="1">
      <c r="A38" s="78"/>
      <c r="B38" s="78"/>
      <c r="C38" s="78"/>
      <c r="D38" s="78"/>
      <c r="E38" s="78"/>
      <c r="F38" s="75"/>
      <c r="G38" s="78"/>
      <c r="H38" s="70" t="s">
        <v>9</v>
      </c>
      <c r="I38" s="70">
        <v>500</v>
      </c>
      <c r="J38" s="20"/>
      <c r="K38" s="20"/>
      <c r="L38" s="20">
        <v>500</v>
      </c>
    </row>
    <row r="39" spans="1:12" ht="36.75" customHeight="1">
      <c r="A39" s="78">
        <v>18</v>
      </c>
      <c r="B39" s="88">
        <v>44601</v>
      </c>
      <c r="C39" s="78" t="s">
        <v>65</v>
      </c>
      <c r="D39" s="78">
        <v>61006045868</v>
      </c>
      <c r="E39" s="75" t="s">
        <v>66</v>
      </c>
      <c r="F39" s="78" t="s">
        <v>118</v>
      </c>
      <c r="G39" s="78">
        <v>7109</v>
      </c>
      <c r="H39" s="70" t="s">
        <v>8</v>
      </c>
      <c r="I39" s="70">
        <v>700</v>
      </c>
      <c r="J39" s="20"/>
      <c r="K39" s="20"/>
      <c r="L39" s="20">
        <v>700</v>
      </c>
    </row>
    <row r="40" spans="1:12" ht="36.75" customHeight="1">
      <c r="A40" s="78"/>
      <c r="B40" s="78"/>
      <c r="C40" s="78"/>
      <c r="D40" s="78"/>
      <c r="E40" s="78"/>
      <c r="F40" s="78"/>
      <c r="G40" s="78"/>
      <c r="H40" s="70" t="s">
        <v>9</v>
      </c>
      <c r="I40" s="70">
        <v>700</v>
      </c>
      <c r="J40" s="20"/>
      <c r="K40" s="20"/>
      <c r="L40" s="20">
        <v>700</v>
      </c>
    </row>
    <row r="41" spans="1:12" ht="36.75" customHeight="1">
      <c r="A41" s="78">
        <v>19</v>
      </c>
      <c r="B41" s="88">
        <v>44601</v>
      </c>
      <c r="C41" s="78" t="s">
        <v>67</v>
      </c>
      <c r="D41" s="78">
        <v>61006057801</v>
      </c>
      <c r="E41" s="75" t="s">
        <v>68</v>
      </c>
      <c r="F41" s="69" t="s">
        <v>117</v>
      </c>
      <c r="G41" s="78">
        <v>7109</v>
      </c>
      <c r="H41" s="70" t="s">
        <v>8</v>
      </c>
      <c r="I41" s="70">
        <v>300</v>
      </c>
      <c r="J41" s="20"/>
      <c r="K41" s="20"/>
      <c r="L41" s="20">
        <v>300</v>
      </c>
    </row>
    <row r="42" spans="1:12" ht="36.75" customHeight="1">
      <c r="A42" s="78"/>
      <c r="B42" s="78"/>
      <c r="C42" s="78"/>
      <c r="D42" s="78"/>
      <c r="E42" s="78"/>
      <c r="F42" s="69"/>
      <c r="G42" s="78"/>
      <c r="H42" s="70" t="s">
        <v>9</v>
      </c>
      <c r="I42" s="70">
        <v>300</v>
      </c>
      <c r="J42" s="20"/>
      <c r="K42" s="20"/>
      <c r="L42" s="20">
        <v>300</v>
      </c>
    </row>
    <row r="43" spans="1:12" ht="36.75" customHeight="1">
      <c r="A43" s="78">
        <v>20</v>
      </c>
      <c r="B43" s="88">
        <v>44603</v>
      </c>
      <c r="C43" s="78" t="s">
        <v>69</v>
      </c>
      <c r="D43" s="78">
        <v>61006049080</v>
      </c>
      <c r="E43" s="75" t="s">
        <v>70</v>
      </c>
      <c r="F43" s="75" t="s">
        <v>116</v>
      </c>
      <c r="G43" s="78">
        <v>7109</v>
      </c>
      <c r="H43" s="70" t="s">
        <v>8</v>
      </c>
      <c r="I43" s="70">
        <v>300</v>
      </c>
      <c r="J43" s="20"/>
      <c r="K43" s="20"/>
      <c r="L43" s="20">
        <v>300</v>
      </c>
    </row>
    <row r="44" spans="1:12" ht="36.75" customHeight="1">
      <c r="A44" s="78"/>
      <c r="B44" s="78"/>
      <c r="C44" s="78"/>
      <c r="D44" s="78"/>
      <c r="E44" s="78"/>
      <c r="F44" s="75"/>
      <c r="G44" s="78"/>
      <c r="H44" s="70" t="s">
        <v>9</v>
      </c>
      <c r="I44" s="70">
        <v>300</v>
      </c>
      <c r="J44" s="20"/>
      <c r="K44" s="20"/>
      <c r="L44" s="20">
        <v>300</v>
      </c>
    </row>
    <row r="45" spans="1:12" ht="36.75" customHeight="1">
      <c r="A45" s="78">
        <v>21</v>
      </c>
      <c r="B45" s="88">
        <v>44603</v>
      </c>
      <c r="C45" s="78" t="s">
        <v>71</v>
      </c>
      <c r="D45" s="78">
        <v>33001064535</v>
      </c>
      <c r="E45" s="75" t="s">
        <v>72</v>
      </c>
      <c r="F45" s="75" t="s">
        <v>133</v>
      </c>
      <c r="G45" s="78">
        <v>7109</v>
      </c>
      <c r="H45" s="70" t="s">
        <v>8</v>
      </c>
      <c r="I45" s="70">
        <v>400</v>
      </c>
      <c r="J45" s="20">
        <v>400</v>
      </c>
      <c r="K45" s="20"/>
      <c r="L45" s="20"/>
    </row>
    <row r="46" spans="1:12" ht="36.75" customHeight="1">
      <c r="A46" s="78"/>
      <c r="B46" s="78"/>
      <c r="C46" s="78"/>
      <c r="D46" s="78"/>
      <c r="E46" s="78"/>
      <c r="F46" s="75"/>
      <c r="G46" s="78"/>
      <c r="H46" s="70" t="s">
        <v>9</v>
      </c>
      <c r="I46" s="70">
        <v>400</v>
      </c>
      <c r="J46" s="20">
        <v>400</v>
      </c>
      <c r="K46" s="20"/>
      <c r="L46" s="20"/>
    </row>
    <row r="47" spans="1:12" ht="36.75" customHeight="1">
      <c r="A47" s="78">
        <v>22</v>
      </c>
      <c r="B47" s="88">
        <v>44603</v>
      </c>
      <c r="C47" s="78" t="s">
        <v>73</v>
      </c>
      <c r="D47" s="78">
        <v>61006046496</v>
      </c>
      <c r="E47" s="75" t="s">
        <v>74</v>
      </c>
      <c r="F47" s="78" t="s">
        <v>111</v>
      </c>
      <c r="G47" s="78">
        <v>7109</v>
      </c>
      <c r="H47" s="70" t="s">
        <v>8</v>
      </c>
      <c r="I47" s="70">
        <v>850</v>
      </c>
      <c r="J47" s="20"/>
      <c r="K47" s="20"/>
      <c r="L47" s="20">
        <v>850</v>
      </c>
    </row>
    <row r="48" spans="1:12" ht="36.75" customHeight="1">
      <c r="A48" s="78"/>
      <c r="B48" s="78"/>
      <c r="C48" s="78"/>
      <c r="D48" s="78"/>
      <c r="E48" s="78"/>
      <c r="F48" s="78"/>
      <c r="G48" s="78"/>
      <c r="H48" s="70" t="s">
        <v>9</v>
      </c>
      <c r="I48" s="70">
        <v>850</v>
      </c>
      <c r="J48" s="20"/>
      <c r="K48" s="20"/>
      <c r="L48" s="20">
        <v>850</v>
      </c>
    </row>
    <row r="49" spans="1:13" ht="36.75" customHeight="1">
      <c r="A49" s="78">
        <v>23</v>
      </c>
      <c r="B49" s="88">
        <v>44606</v>
      </c>
      <c r="C49" s="78" t="s">
        <v>75</v>
      </c>
      <c r="D49" s="78">
        <v>61006073911</v>
      </c>
      <c r="E49" s="75" t="s">
        <v>76</v>
      </c>
      <c r="F49" s="75" t="s">
        <v>115</v>
      </c>
      <c r="G49" s="78">
        <v>7109</v>
      </c>
      <c r="H49" s="70" t="s">
        <v>8</v>
      </c>
      <c r="I49" s="70">
        <v>813</v>
      </c>
      <c r="J49" s="20"/>
      <c r="K49" s="20"/>
      <c r="L49" s="20">
        <v>813</v>
      </c>
    </row>
    <row r="50" spans="1:13" ht="36.75" customHeight="1">
      <c r="A50" s="78"/>
      <c r="B50" s="78"/>
      <c r="C50" s="78"/>
      <c r="D50" s="78"/>
      <c r="E50" s="78"/>
      <c r="F50" s="75"/>
      <c r="G50" s="78"/>
      <c r="H50" s="70" t="s">
        <v>9</v>
      </c>
      <c r="I50" s="70">
        <v>813</v>
      </c>
      <c r="J50" s="20"/>
      <c r="K50" s="20"/>
      <c r="L50" s="20">
        <v>813</v>
      </c>
    </row>
    <row r="51" spans="1:13" ht="36.75" customHeight="1">
      <c r="A51" s="78">
        <v>24</v>
      </c>
      <c r="B51" s="88">
        <v>44606</v>
      </c>
      <c r="C51" s="78" t="s">
        <v>77</v>
      </c>
      <c r="D51" s="78">
        <v>61006055020</v>
      </c>
      <c r="E51" s="75" t="s">
        <v>78</v>
      </c>
      <c r="F51" s="75" t="s">
        <v>114</v>
      </c>
      <c r="G51" s="78">
        <v>7109</v>
      </c>
      <c r="H51" s="70" t="s">
        <v>8</v>
      </c>
      <c r="I51" s="70">
        <v>850</v>
      </c>
      <c r="J51" s="20"/>
      <c r="K51" s="20"/>
      <c r="L51" s="20">
        <v>850</v>
      </c>
    </row>
    <row r="52" spans="1:13" ht="36.75" customHeight="1">
      <c r="A52" s="78"/>
      <c r="B52" s="78"/>
      <c r="C52" s="78"/>
      <c r="D52" s="78"/>
      <c r="E52" s="75"/>
      <c r="F52" s="75"/>
      <c r="G52" s="78"/>
      <c r="H52" s="70" t="s">
        <v>9</v>
      </c>
      <c r="I52" s="70">
        <v>850</v>
      </c>
      <c r="J52" s="20"/>
      <c r="K52" s="20"/>
      <c r="L52" s="20">
        <v>850</v>
      </c>
    </row>
    <row r="53" spans="1:13" ht="36.75" customHeight="1">
      <c r="A53" s="78">
        <v>25</v>
      </c>
      <c r="B53" s="88">
        <v>44606</v>
      </c>
      <c r="C53" s="78" t="s">
        <v>79</v>
      </c>
      <c r="D53" s="75" t="s">
        <v>139</v>
      </c>
      <c r="E53" s="75" t="s">
        <v>126</v>
      </c>
      <c r="F53" s="75" t="s">
        <v>80</v>
      </c>
      <c r="G53" s="78">
        <v>7109</v>
      </c>
      <c r="H53" s="70" t="s">
        <v>8</v>
      </c>
      <c r="I53" s="70">
        <f t="shared" ref="I53:I62" si="1">J53+L53</f>
        <v>10028.380000000001</v>
      </c>
      <c r="J53" s="20"/>
      <c r="K53" s="20"/>
      <c r="L53" s="20">
        <f>3803.64+2228.12+3996.62</f>
        <v>10028.380000000001</v>
      </c>
    </row>
    <row r="54" spans="1:13" ht="51" customHeight="1">
      <c r="A54" s="78"/>
      <c r="B54" s="78"/>
      <c r="C54" s="78"/>
      <c r="D54" s="75"/>
      <c r="E54" s="78"/>
      <c r="F54" s="75"/>
      <c r="G54" s="78"/>
      <c r="H54" s="70" t="s">
        <v>9</v>
      </c>
      <c r="I54" s="70">
        <f t="shared" si="1"/>
        <v>10028.379999999999</v>
      </c>
      <c r="J54" s="20"/>
      <c r="K54" s="20"/>
      <c r="L54" s="20">
        <v>10028.379999999999</v>
      </c>
      <c r="M54" s="2">
        <v>3</v>
      </c>
    </row>
    <row r="55" spans="1:13" ht="36.75" customHeight="1">
      <c r="A55" s="78">
        <v>26</v>
      </c>
      <c r="B55" s="88">
        <v>44613</v>
      </c>
      <c r="C55" s="78" t="s">
        <v>81</v>
      </c>
      <c r="D55" s="70"/>
      <c r="E55" s="75" t="s">
        <v>82</v>
      </c>
      <c r="F55" s="75" t="s">
        <v>113</v>
      </c>
      <c r="G55" s="78">
        <v>7109</v>
      </c>
      <c r="H55" s="70" t="s">
        <v>8</v>
      </c>
      <c r="I55" s="70">
        <f t="shared" si="1"/>
        <v>10800</v>
      </c>
      <c r="J55" s="20"/>
      <c r="K55" s="20"/>
      <c r="L55" s="20">
        <v>10800</v>
      </c>
    </row>
    <row r="56" spans="1:13" ht="36.75" customHeight="1">
      <c r="A56" s="78"/>
      <c r="B56" s="78"/>
      <c r="C56" s="78"/>
      <c r="D56" s="70"/>
      <c r="E56" s="78"/>
      <c r="F56" s="75"/>
      <c r="G56" s="78"/>
      <c r="H56" s="70" t="s">
        <v>9</v>
      </c>
      <c r="I56" s="70">
        <f t="shared" si="1"/>
        <v>10800</v>
      </c>
      <c r="J56" s="20"/>
      <c r="K56" s="20"/>
      <c r="L56" s="20">
        <v>10800</v>
      </c>
      <c r="M56" s="2">
        <v>12</v>
      </c>
    </row>
    <row r="57" spans="1:13" ht="36.75" customHeight="1">
      <c r="A57" s="78">
        <v>27</v>
      </c>
      <c r="B57" s="88">
        <v>44613</v>
      </c>
      <c r="C57" s="78" t="s">
        <v>83</v>
      </c>
      <c r="D57" s="78">
        <v>61006042192</v>
      </c>
      <c r="E57" s="75" t="s">
        <v>84</v>
      </c>
      <c r="F57" s="78" t="s">
        <v>105</v>
      </c>
      <c r="G57" s="78">
        <v>7109</v>
      </c>
      <c r="H57" s="70" t="s">
        <v>8</v>
      </c>
      <c r="I57" s="70">
        <f t="shared" si="1"/>
        <v>200</v>
      </c>
      <c r="J57" s="20"/>
      <c r="K57" s="20"/>
      <c r="L57" s="20">
        <v>200</v>
      </c>
    </row>
    <row r="58" spans="1:13" ht="36.75" customHeight="1">
      <c r="A58" s="78"/>
      <c r="B58" s="78"/>
      <c r="C58" s="78"/>
      <c r="D58" s="78"/>
      <c r="E58" s="78"/>
      <c r="F58" s="78"/>
      <c r="G58" s="78"/>
      <c r="H58" s="70" t="s">
        <v>9</v>
      </c>
      <c r="I58" s="70">
        <f t="shared" si="1"/>
        <v>200</v>
      </c>
      <c r="J58" s="20"/>
      <c r="K58" s="20"/>
      <c r="L58" s="20">
        <v>200</v>
      </c>
    </row>
    <row r="59" spans="1:13" ht="36.75" customHeight="1">
      <c r="A59" s="78">
        <v>28</v>
      </c>
      <c r="B59" s="88">
        <v>44620</v>
      </c>
      <c r="C59" s="78" t="s">
        <v>85</v>
      </c>
      <c r="D59" s="78">
        <v>61007004869</v>
      </c>
      <c r="E59" s="75" t="s">
        <v>86</v>
      </c>
      <c r="F59" s="75" t="s">
        <v>112</v>
      </c>
      <c r="G59" s="78">
        <v>7109</v>
      </c>
      <c r="H59" s="70" t="s">
        <v>8</v>
      </c>
      <c r="I59" s="70">
        <f t="shared" si="1"/>
        <v>400</v>
      </c>
      <c r="J59" s="20"/>
      <c r="K59" s="20"/>
      <c r="L59" s="20">
        <v>400</v>
      </c>
    </row>
    <row r="60" spans="1:13" ht="36.75" customHeight="1">
      <c r="A60" s="78"/>
      <c r="B60" s="78"/>
      <c r="C60" s="78"/>
      <c r="D60" s="78"/>
      <c r="E60" s="78"/>
      <c r="F60" s="75"/>
      <c r="G60" s="78"/>
      <c r="H60" s="70" t="s">
        <v>9</v>
      </c>
      <c r="I60" s="70">
        <f t="shared" si="1"/>
        <v>400</v>
      </c>
      <c r="J60" s="20"/>
      <c r="K60" s="20"/>
      <c r="L60" s="20">
        <v>400</v>
      </c>
    </row>
    <row r="61" spans="1:13" ht="36.75" customHeight="1">
      <c r="A61" s="78">
        <v>29</v>
      </c>
      <c r="B61" s="88">
        <v>44620</v>
      </c>
      <c r="C61" s="78" t="s">
        <v>87</v>
      </c>
      <c r="D61" s="78">
        <v>61006076435</v>
      </c>
      <c r="E61" s="75" t="s">
        <v>88</v>
      </c>
      <c r="F61" s="75" t="s">
        <v>117</v>
      </c>
      <c r="G61" s="78">
        <v>7109</v>
      </c>
      <c r="H61" s="70" t="s">
        <v>8</v>
      </c>
      <c r="I61" s="70">
        <f>J61+L61</f>
        <v>700</v>
      </c>
      <c r="J61" s="20"/>
      <c r="K61" s="20"/>
      <c r="L61" s="20">
        <v>700</v>
      </c>
    </row>
    <row r="62" spans="1:13" ht="36.75" customHeight="1">
      <c r="A62" s="78"/>
      <c r="B62" s="78"/>
      <c r="C62" s="78"/>
      <c r="D62" s="78"/>
      <c r="E62" s="78"/>
      <c r="F62" s="75"/>
      <c r="G62" s="78"/>
      <c r="H62" s="70" t="s">
        <v>9</v>
      </c>
      <c r="I62" s="70">
        <f t="shared" si="1"/>
        <v>700</v>
      </c>
      <c r="J62" s="20"/>
      <c r="K62" s="20"/>
      <c r="L62" s="20">
        <v>700</v>
      </c>
    </row>
    <row r="63" spans="1:13" ht="36.75" customHeight="1">
      <c r="A63" s="78">
        <v>30</v>
      </c>
      <c r="B63" s="88">
        <v>44594</v>
      </c>
      <c r="C63" s="75" t="s">
        <v>89</v>
      </c>
      <c r="D63" s="75">
        <v>61006046496</v>
      </c>
      <c r="E63" s="75" t="s">
        <v>90</v>
      </c>
      <c r="F63" s="78" t="s">
        <v>111</v>
      </c>
      <c r="G63" s="78">
        <v>7109</v>
      </c>
      <c r="H63" s="70" t="s">
        <v>8</v>
      </c>
      <c r="I63" s="70">
        <f>J63+L63</f>
        <v>400</v>
      </c>
      <c r="J63" s="20"/>
      <c r="K63" s="20"/>
      <c r="L63" s="20">
        <v>400</v>
      </c>
    </row>
    <row r="64" spans="1:13" ht="36.75" customHeight="1">
      <c r="A64" s="78"/>
      <c r="B64" s="78"/>
      <c r="C64" s="75"/>
      <c r="D64" s="75"/>
      <c r="E64" s="78"/>
      <c r="F64" s="78"/>
      <c r="G64" s="78"/>
      <c r="H64" s="70" t="s">
        <v>9</v>
      </c>
      <c r="I64" s="70">
        <f>J64+L64</f>
        <v>400</v>
      </c>
      <c r="J64" s="20"/>
      <c r="K64" s="20"/>
      <c r="L64" s="20">
        <v>400</v>
      </c>
    </row>
    <row r="65" spans="1:12" ht="36.75" customHeight="1">
      <c r="A65" s="78">
        <v>31</v>
      </c>
      <c r="B65" s="88">
        <v>44594</v>
      </c>
      <c r="C65" s="78" t="s">
        <v>91</v>
      </c>
      <c r="D65" s="78">
        <v>61006044230</v>
      </c>
      <c r="E65" s="75" t="s">
        <v>92</v>
      </c>
      <c r="F65" s="75" t="s">
        <v>110</v>
      </c>
      <c r="G65" s="78">
        <v>7109</v>
      </c>
      <c r="H65" s="70" t="s">
        <v>8</v>
      </c>
      <c r="I65" s="70">
        <f t="shared" ref="I65:I70" si="2">J65+L65</f>
        <v>700</v>
      </c>
      <c r="J65" s="20"/>
      <c r="K65" s="20"/>
      <c r="L65" s="20">
        <v>700</v>
      </c>
    </row>
    <row r="66" spans="1:12" ht="36.75" customHeight="1">
      <c r="A66" s="78"/>
      <c r="B66" s="78"/>
      <c r="C66" s="78"/>
      <c r="D66" s="78"/>
      <c r="E66" s="78"/>
      <c r="F66" s="75"/>
      <c r="G66" s="78"/>
      <c r="H66" s="70" t="s">
        <v>9</v>
      </c>
      <c r="I66" s="70">
        <f t="shared" si="2"/>
        <v>700</v>
      </c>
      <c r="J66" s="20"/>
      <c r="K66" s="20"/>
      <c r="L66" s="20">
        <v>700</v>
      </c>
    </row>
    <row r="67" spans="1:12" ht="36.75" customHeight="1">
      <c r="A67" s="78">
        <v>32</v>
      </c>
      <c r="B67" s="88">
        <v>44594</v>
      </c>
      <c r="C67" s="78" t="s">
        <v>93</v>
      </c>
      <c r="D67" s="78">
        <v>61002006860</v>
      </c>
      <c r="E67" s="75" t="s">
        <v>94</v>
      </c>
      <c r="F67" s="75" t="s">
        <v>40</v>
      </c>
      <c r="G67" s="78">
        <v>7109</v>
      </c>
      <c r="H67" s="70" t="s">
        <v>8</v>
      </c>
      <c r="I67" s="70">
        <f t="shared" si="2"/>
        <v>300</v>
      </c>
      <c r="J67" s="20">
        <v>300</v>
      </c>
      <c r="K67" s="20"/>
      <c r="L67" s="20"/>
    </row>
    <row r="68" spans="1:12" ht="36.75" customHeight="1">
      <c r="A68" s="78"/>
      <c r="B68" s="78"/>
      <c r="C68" s="78"/>
      <c r="D68" s="78"/>
      <c r="E68" s="78"/>
      <c r="F68" s="75"/>
      <c r="G68" s="78"/>
      <c r="H68" s="70" t="s">
        <v>9</v>
      </c>
      <c r="I68" s="70">
        <f t="shared" si="2"/>
        <v>300</v>
      </c>
      <c r="J68" s="20">
        <v>300</v>
      </c>
      <c r="K68" s="20"/>
      <c r="L68" s="20"/>
    </row>
    <row r="69" spans="1:12" ht="36.75" customHeight="1">
      <c r="A69" s="78">
        <v>33</v>
      </c>
      <c r="B69" s="88">
        <v>44594</v>
      </c>
      <c r="C69" s="78" t="s">
        <v>95</v>
      </c>
      <c r="D69" s="78">
        <v>61007002764</v>
      </c>
      <c r="E69" s="75" t="s">
        <v>96</v>
      </c>
      <c r="F69" s="75" t="s">
        <v>107</v>
      </c>
      <c r="G69" s="78">
        <v>7109</v>
      </c>
      <c r="H69" s="70" t="s">
        <v>8</v>
      </c>
      <c r="I69" s="70">
        <f t="shared" si="2"/>
        <v>300</v>
      </c>
      <c r="J69" s="20"/>
      <c r="K69" s="20"/>
      <c r="L69" s="20">
        <v>300</v>
      </c>
    </row>
    <row r="70" spans="1:12" ht="36.75" customHeight="1">
      <c r="A70" s="78"/>
      <c r="B70" s="78"/>
      <c r="C70" s="78"/>
      <c r="D70" s="78"/>
      <c r="E70" s="75"/>
      <c r="F70" s="75"/>
      <c r="G70" s="78"/>
      <c r="H70" s="70" t="s">
        <v>9</v>
      </c>
      <c r="I70" s="70">
        <f t="shared" si="2"/>
        <v>300</v>
      </c>
      <c r="J70" s="20"/>
      <c r="K70" s="20"/>
      <c r="L70" s="20">
        <v>300</v>
      </c>
    </row>
    <row r="71" spans="1:12" ht="36.75" customHeight="1">
      <c r="A71" s="78">
        <v>34</v>
      </c>
      <c r="B71" s="88">
        <v>44594</v>
      </c>
      <c r="C71" s="78" t="s">
        <v>97</v>
      </c>
      <c r="D71" s="78">
        <v>61006055218</v>
      </c>
      <c r="E71" s="75" t="s">
        <v>98</v>
      </c>
      <c r="F71" s="75" t="s">
        <v>109</v>
      </c>
      <c r="G71" s="78">
        <v>7109</v>
      </c>
      <c r="H71" s="70" t="s">
        <v>8</v>
      </c>
      <c r="I71" s="70">
        <f t="shared" ref="I71:I91" si="3">J71+L71</f>
        <v>500</v>
      </c>
      <c r="J71" s="20"/>
      <c r="K71" s="20"/>
      <c r="L71" s="20">
        <v>500</v>
      </c>
    </row>
    <row r="72" spans="1:12" ht="36.75" customHeight="1">
      <c r="A72" s="78"/>
      <c r="B72" s="78"/>
      <c r="C72" s="78"/>
      <c r="D72" s="78"/>
      <c r="E72" s="78"/>
      <c r="F72" s="75"/>
      <c r="G72" s="78"/>
      <c r="H72" s="70" t="s">
        <v>9</v>
      </c>
      <c r="I72" s="70">
        <f t="shared" si="3"/>
        <v>500</v>
      </c>
      <c r="J72" s="20"/>
      <c r="K72" s="20"/>
      <c r="L72" s="20">
        <v>500</v>
      </c>
    </row>
    <row r="73" spans="1:12" ht="36.75" customHeight="1">
      <c r="A73" s="78">
        <v>35</v>
      </c>
      <c r="B73" s="88">
        <v>44594</v>
      </c>
      <c r="C73" s="78" t="s">
        <v>127</v>
      </c>
      <c r="D73" s="78">
        <v>61006061378</v>
      </c>
      <c r="E73" s="75" t="s">
        <v>128</v>
      </c>
      <c r="F73" s="75" t="s">
        <v>129</v>
      </c>
      <c r="G73" s="78"/>
      <c r="H73" s="70" t="s">
        <v>8</v>
      </c>
      <c r="I73" s="70">
        <f t="shared" si="3"/>
        <v>500</v>
      </c>
      <c r="J73" s="20"/>
      <c r="K73" s="20"/>
      <c r="L73" s="20">
        <v>500</v>
      </c>
    </row>
    <row r="74" spans="1:12" ht="36.75" customHeight="1">
      <c r="A74" s="78"/>
      <c r="B74" s="78"/>
      <c r="C74" s="78"/>
      <c r="D74" s="78"/>
      <c r="E74" s="78"/>
      <c r="F74" s="75"/>
      <c r="G74" s="78"/>
      <c r="H74" s="70" t="s">
        <v>9</v>
      </c>
      <c r="I74" s="70">
        <f t="shared" si="3"/>
        <v>500</v>
      </c>
      <c r="J74" s="20"/>
      <c r="K74" s="20"/>
      <c r="L74" s="20">
        <v>500</v>
      </c>
    </row>
    <row r="75" spans="1:12" ht="36.75" customHeight="1">
      <c r="A75" s="20"/>
      <c r="B75" s="88">
        <v>44594</v>
      </c>
      <c r="C75" s="78" t="s">
        <v>130</v>
      </c>
      <c r="D75" s="78">
        <v>61006045062</v>
      </c>
      <c r="E75" s="75" t="s">
        <v>131</v>
      </c>
      <c r="F75" s="75" t="s">
        <v>189</v>
      </c>
      <c r="G75" s="78"/>
      <c r="H75" s="70" t="s">
        <v>8</v>
      </c>
      <c r="I75" s="70">
        <f t="shared" si="3"/>
        <v>700</v>
      </c>
      <c r="J75" s="20"/>
      <c r="K75" s="20"/>
      <c r="L75" s="20">
        <v>700</v>
      </c>
    </row>
    <row r="76" spans="1:12" ht="36.75" customHeight="1">
      <c r="A76" s="20"/>
      <c r="B76" s="78"/>
      <c r="C76" s="78"/>
      <c r="D76" s="78"/>
      <c r="E76" s="78"/>
      <c r="F76" s="75"/>
      <c r="G76" s="78"/>
      <c r="H76" s="70" t="s">
        <v>9</v>
      </c>
      <c r="I76" s="70">
        <f t="shared" si="3"/>
        <v>700</v>
      </c>
      <c r="J76" s="20"/>
      <c r="K76" s="20"/>
      <c r="L76" s="20">
        <v>700</v>
      </c>
    </row>
    <row r="77" spans="1:12" ht="36.75" customHeight="1">
      <c r="A77" s="20"/>
      <c r="B77" s="88">
        <v>44594</v>
      </c>
      <c r="C77" s="78" t="s">
        <v>132</v>
      </c>
      <c r="D77" s="78">
        <v>61006075123</v>
      </c>
      <c r="E77" s="75" t="s">
        <v>138</v>
      </c>
      <c r="F77" s="78" t="s">
        <v>113</v>
      </c>
      <c r="G77" s="78"/>
      <c r="H77" s="70" t="s">
        <v>8</v>
      </c>
      <c r="I77" s="70">
        <f t="shared" si="3"/>
        <v>1000</v>
      </c>
      <c r="J77" s="20"/>
      <c r="K77" s="20"/>
      <c r="L77" s="20">
        <v>1000</v>
      </c>
    </row>
    <row r="78" spans="1:12" ht="36.75" customHeight="1">
      <c r="A78" s="20"/>
      <c r="B78" s="78"/>
      <c r="C78" s="78"/>
      <c r="D78" s="78"/>
      <c r="E78" s="75"/>
      <c r="F78" s="78"/>
      <c r="G78" s="78"/>
      <c r="H78" s="70" t="s">
        <v>9</v>
      </c>
      <c r="I78" s="70">
        <f t="shared" si="3"/>
        <v>1000</v>
      </c>
      <c r="J78" s="20"/>
      <c r="K78" s="20"/>
      <c r="L78" s="20">
        <v>1000</v>
      </c>
    </row>
    <row r="79" spans="1:12" ht="36.75" customHeight="1">
      <c r="A79" s="20"/>
      <c r="B79" s="88">
        <v>44616</v>
      </c>
      <c r="C79" s="78" t="s">
        <v>99</v>
      </c>
      <c r="D79" s="70"/>
      <c r="E79" s="75" t="s">
        <v>100</v>
      </c>
      <c r="F79" s="75" t="s">
        <v>108</v>
      </c>
      <c r="G79" s="78">
        <v>7109</v>
      </c>
      <c r="H79" s="70" t="s">
        <v>8</v>
      </c>
      <c r="I79" s="70">
        <f t="shared" si="3"/>
        <v>2908</v>
      </c>
      <c r="J79" s="20">
        <v>2908</v>
      </c>
      <c r="K79" s="20"/>
      <c r="L79" s="20"/>
    </row>
    <row r="80" spans="1:12" ht="36.75" customHeight="1">
      <c r="A80" s="20"/>
      <c r="B80" s="78"/>
      <c r="C80" s="78"/>
      <c r="D80" s="70"/>
      <c r="E80" s="78"/>
      <c r="F80" s="75"/>
      <c r="G80" s="78"/>
      <c r="H80" s="70" t="s">
        <v>9</v>
      </c>
      <c r="I80" s="70">
        <f t="shared" si="3"/>
        <v>2908</v>
      </c>
      <c r="J80" s="20">
        <v>2908</v>
      </c>
      <c r="K80" s="20"/>
      <c r="L80" s="20"/>
    </row>
    <row r="81" spans="1:13" ht="36.75" customHeight="1">
      <c r="A81" s="20"/>
      <c r="B81" s="88">
        <v>44620</v>
      </c>
      <c r="C81" s="78" t="s">
        <v>101</v>
      </c>
      <c r="D81" s="78">
        <v>61806084408</v>
      </c>
      <c r="E81" s="75" t="s">
        <v>102</v>
      </c>
      <c r="F81" s="75" t="s">
        <v>107</v>
      </c>
      <c r="G81" s="78">
        <v>7110</v>
      </c>
      <c r="H81" s="70" t="s">
        <v>8</v>
      </c>
      <c r="I81" s="70">
        <f t="shared" si="3"/>
        <v>200</v>
      </c>
      <c r="J81" s="20"/>
      <c r="K81" s="20"/>
      <c r="L81" s="20">
        <v>200</v>
      </c>
    </row>
    <row r="82" spans="1:13" ht="36.75" customHeight="1">
      <c r="A82" s="20"/>
      <c r="B82" s="78"/>
      <c r="C82" s="78"/>
      <c r="D82" s="78"/>
      <c r="E82" s="78"/>
      <c r="F82" s="75"/>
      <c r="G82" s="78"/>
      <c r="H82" s="70" t="s">
        <v>9</v>
      </c>
      <c r="I82" s="70">
        <f t="shared" si="3"/>
        <v>200</v>
      </c>
      <c r="J82" s="20"/>
      <c r="K82" s="20"/>
      <c r="L82" s="20">
        <v>200</v>
      </c>
    </row>
    <row r="83" spans="1:13" ht="36.75" customHeight="1">
      <c r="A83" s="20"/>
      <c r="B83" s="88">
        <v>44620</v>
      </c>
      <c r="C83" s="78" t="s">
        <v>103</v>
      </c>
      <c r="D83" s="78">
        <v>61031004916</v>
      </c>
      <c r="E83" s="75" t="s">
        <v>104</v>
      </c>
      <c r="F83" s="78" t="s">
        <v>105</v>
      </c>
      <c r="G83" s="78">
        <v>7111</v>
      </c>
      <c r="H83" s="70" t="s">
        <v>8</v>
      </c>
      <c r="I83" s="70">
        <f t="shared" si="3"/>
        <v>800</v>
      </c>
      <c r="J83" s="20"/>
      <c r="K83" s="20"/>
      <c r="L83" s="20">
        <v>800</v>
      </c>
    </row>
    <row r="84" spans="1:13" ht="36.75" customHeight="1">
      <c r="A84" s="20"/>
      <c r="B84" s="78"/>
      <c r="C84" s="78"/>
      <c r="D84" s="78"/>
      <c r="E84" s="78"/>
      <c r="F84" s="78"/>
      <c r="G84" s="78"/>
      <c r="H84" s="70" t="s">
        <v>9</v>
      </c>
      <c r="I84" s="70">
        <f t="shared" si="3"/>
        <v>800</v>
      </c>
      <c r="J84" s="20"/>
      <c r="K84" s="20"/>
      <c r="L84" s="20">
        <v>800</v>
      </c>
    </row>
    <row r="85" spans="1:13" ht="36.75" customHeight="1">
      <c r="A85" s="20"/>
      <c r="B85" s="88">
        <v>44620</v>
      </c>
      <c r="C85" s="78" t="s">
        <v>136</v>
      </c>
      <c r="D85" s="78"/>
      <c r="E85" s="75" t="s">
        <v>137</v>
      </c>
      <c r="F85" s="75"/>
      <c r="G85" s="78"/>
      <c r="H85" s="70" t="s">
        <v>8</v>
      </c>
      <c r="I85" s="70">
        <f t="shared" si="3"/>
        <v>10000</v>
      </c>
      <c r="J85" s="20"/>
      <c r="K85" s="20"/>
      <c r="L85" s="20">
        <v>10000</v>
      </c>
    </row>
    <row r="86" spans="1:13" ht="36.75" customHeight="1">
      <c r="A86" s="20"/>
      <c r="B86" s="78"/>
      <c r="C86" s="78"/>
      <c r="D86" s="78"/>
      <c r="E86" s="75"/>
      <c r="F86" s="75"/>
      <c r="G86" s="78"/>
      <c r="H86" s="70" t="s">
        <v>9</v>
      </c>
      <c r="I86" s="70">
        <f t="shared" si="3"/>
        <v>10000</v>
      </c>
      <c r="J86" s="20"/>
      <c r="K86" s="20"/>
      <c r="L86" s="20">
        <v>10000</v>
      </c>
    </row>
    <row r="87" spans="1:13" ht="36.75" customHeight="1">
      <c r="A87" s="20"/>
      <c r="B87" s="78" t="s">
        <v>143</v>
      </c>
      <c r="C87" s="78" t="s">
        <v>144</v>
      </c>
      <c r="D87" s="78"/>
      <c r="E87" s="75" t="s">
        <v>145</v>
      </c>
      <c r="F87" s="75" t="s">
        <v>115</v>
      </c>
      <c r="G87" s="70"/>
      <c r="H87" s="70" t="s">
        <v>8</v>
      </c>
      <c r="I87" s="70">
        <f t="shared" si="3"/>
        <v>995</v>
      </c>
      <c r="J87" s="20">
        <v>995</v>
      </c>
      <c r="K87" s="20"/>
      <c r="L87" s="20"/>
    </row>
    <row r="88" spans="1:13" ht="36.75" customHeight="1">
      <c r="A88" s="20"/>
      <c r="B88" s="78"/>
      <c r="C88" s="78"/>
      <c r="D88" s="78"/>
      <c r="E88" s="75"/>
      <c r="F88" s="75"/>
      <c r="G88" s="70"/>
      <c r="H88" s="70" t="s">
        <v>9</v>
      </c>
      <c r="I88" s="70">
        <f t="shared" si="3"/>
        <v>995</v>
      </c>
      <c r="J88" s="20">
        <v>995</v>
      </c>
      <c r="K88" s="20"/>
      <c r="L88" s="20"/>
    </row>
    <row r="89" spans="1:13" ht="36.75" customHeight="1">
      <c r="A89" s="20"/>
      <c r="B89" s="78" t="s">
        <v>143</v>
      </c>
      <c r="C89" s="78" t="s">
        <v>142</v>
      </c>
      <c r="D89" s="78"/>
      <c r="E89" s="75" t="s">
        <v>208</v>
      </c>
      <c r="F89" s="75" t="s">
        <v>141</v>
      </c>
      <c r="G89" s="70"/>
      <c r="H89" s="70" t="s">
        <v>8</v>
      </c>
      <c r="I89" s="70">
        <f t="shared" si="3"/>
        <v>18300</v>
      </c>
      <c r="J89" s="20"/>
      <c r="K89" s="20"/>
      <c r="L89" s="20">
        <v>18300</v>
      </c>
    </row>
    <row r="90" spans="1:13" ht="36.75" customHeight="1">
      <c r="A90" s="20"/>
      <c r="B90" s="78"/>
      <c r="C90" s="78"/>
      <c r="D90" s="78"/>
      <c r="E90" s="75"/>
      <c r="F90" s="75"/>
      <c r="G90" s="70"/>
      <c r="H90" s="70" t="s">
        <v>9</v>
      </c>
      <c r="I90" s="70">
        <f>J90+L90</f>
        <v>18300</v>
      </c>
      <c r="J90" s="20"/>
      <c r="K90" s="20"/>
      <c r="L90" s="20">
        <v>18300</v>
      </c>
      <c r="M90" s="2">
        <v>52</v>
      </c>
    </row>
    <row r="91" spans="1:13" ht="36.75" customHeight="1">
      <c r="A91" s="20"/>
      <c r="B91" s="88">
        <v>44636</v>
      </c>
      <c r="C91" s="78" t="s">
        <v>146</v>
      </c>
      <c r="D91" s="78" t="s">
        <v>147</v>
      </c>
      <c r="E91" s="75" t="s">
        <v>148</v>
      </c>
      <c r="F91" s="75" t="s">
        <v>129</v>
      </c>
      <c r="G91" s="70"/>
      <c r="H91" s="70" t="s">
        <v>8</v>
      </c>
      <c r="I91" s="70">
        <f t="shared" si="3"/>
        <v>300</v>
      </c>
      <c r="J91" s="20"/>
      <c r="K91" s="20"/>
      <c r="L91" s="20">
        <v>300</v>
      </c>
    </row>
    <row r="92" spans="1:13" ht="36.75" customHeight="1">
      <c r="A92" s="20"/>
      <c r="B92" s="78"/>
      <c r="C92" s="78"/>
      <c r="D92" s="78"/>
      <c r="E92" s="75"/>
      <c r="F92" s="75"/>
      <c r="G92" s="70"/>
      <c r="H92" s="70" t="s">
        <v>9</v>
      </c>
      <c r="I92" s="70">
        <f t="shared" ref="I92:I106" si="4">J92+L92</f>
        <v>300</v>
      </c>
      <c r="J92" s="20"/>
      <c r="K92" s="20"/>
      <c r="L92" s="20">
        <v>300</v>
      </c>
    </row>
    <row r="93" spans="1:13" ht="36.75" customHeight="1">
      <c r="A93" s="20"/>
      <c r="B93" s="88">
        <v>44636</v>
      </c>
      <c r="C93" s="78" t="s">
        <v>149</v>
      </c>
      <c r="D93" s="78" t="s">
        <v>150</v>
      </c>
      <c r="E93" s="75" t="s">
        <v>151</v>
      </c>
      <c r="F93" s="75" t="s">
        <v>28</v>
      </c>
      <c r="G93" s="70"/>
      <c r="H93" s="70" t="s">
        <v>8</v>
      </c>
      <c r="I93" s="70">
        <f t="shared" si="4"/>
        <v>500</v>
      </c>
      <c r="J93" s="20"/>
      <c r="K93" s="20"/>
      <c r="L93" s="20">
        <v>500</v>
      </c>
    </row>
    <row r="94" spans="1:13" ht="36.75" customHeight="1">
      <c r="A94" s="20"/>
      <c r="B94" s="88"/>
      <c r="C94" s="78"/>
      <c r="D94" s="78"/>
      <c r="E94" s="75"/>
      <c r="F94" s="75"/>
      <c r="G94" s="70"/>
      <c r="H94" s="70" t="s">
        <v>9</v>
      </c>
      <c r="I94" s="70">
        <f t="shared" si="4"/>
        <v>500</v>
      </c>
      <c r="J94" s="20"/>
      <c r="K94" s="20"/>
      <c r="L94" s="20">
        <v>500</v>
      </c>
    </row>
    <row r="95" spans="1:13" ht="36.75" customHeight="1">
      <c r="A95" s="20"/>
      <c r="B95" s="88">
        <v>44636</v>
      </c>
      <c r="C95" s="78" t="s">
        <v>152</v>
      </c>
      <c r="D95" s="78" t="s">
        <v>153</v>
      </c>
      <c r="E95" s="75" t="s">
        <v>154</v>
      </c>
      <c r="F95" s="75" t="s">
        <v>119</v>
      </c>
      <c r="G95" s="70"/>
      <c r="H95" s="70" t="s">
        <v>8</v>
      </c>
      <c r="I95" s="70">
        <f t="shared" si="4"/>
        <v>600</v>
      </c>
      <c r="J95" s="20"/>
      <c r="K95" s="20"/>
      <c r="L95" s="20">
        <v>600</v>
      </c>
    </row>
    <row r="96" spans="1:13" ht="36.75" customHeight="1">
      <c r="A96" s="20"/>
      <c r="B96" s="78"/>
      <c r="C96" s="78"/>
      <c r="D96" s="78"/>
      <c r="E96" s="75"/>
      <c r="F96" s="75"/>
      <c r="G96" s="70"/>
      <c r="H96" s="70" t="s">
        <v>9</v>
      </c>
      <c r="I96" s="70">
        <f t="shared" si="4"/>
        <v>600</v>
      </c>
      <c r="J96" s="20"/>
      <c r="K96" s="20"/>
      <c r="L96" s="20">
        <v>600</v>
      </c>
    </row>
    <row r="97" spans="1:13" ht="36.75" customHeight="1">
      <c r="A97" s="20"/>
      <c r="B97" s="88">
        <v>44637</v>
      </c>
      <c r="C97" s="78" t="s">
        <v>155</v>
      </c>
      <c r="D97" s="70" t="s">
        <v>156</v>
      </c>
      <c r="E97" s="75" t="s">
        <v>157</v>
      </c>
      <c r="F97" s="5" t="s">
        <v>158</v>
      </c>
      <c r="G97" s="70"/>
      <c r="H97" s="70" t="s">
        <v>8</v>
      </c>
      <c r="I97" s="70">
        <f t="shared" si="4"/>
        <v>6370.77</v>
      </c>
      <c r="J97" s="20"/>
      <c r="K97" s="20"/>
      <c r="L97" s="20">
        <v>6370.77</v>
      </c>
    </row>
    <row r="98" spans="1:13" ht="36.75" customHeight="1">
      <c r="A98" s="20"/>
      <c r="B98" s="88"/>
      <c r="C98" s="78"/>
      <c r="D98" s="70" t="s">
        <v>209</v>
      </c>
      <c r="E98" s="75"/>
      <c r="F98" s="5" t="s">
        <v>159</v>
      </c>
      <c r="G98" s="70"/>
      <c r="H98" s="70" t="s">
        <v>9</v>
      </c>
      <c r="I98" s="70">
        <f t="shared" si="4"/>
        <v>6370.77</v>
      </c>
      <c r="J98" s="20"/>
      <c r="K98" s="20"/>
      <c r="L98" s="20">
        <v>6370.77</v>
      </c>
      <c r="M98" s="2">
        <v>2</v>
      </c>
    </row>
    <row r="99" spans="1:13" ht="36.75" customHeight="1">
      <c r="A99" s="20"/>
      <c r="B99" s="88">
        <v>44637</v>
      </c>
      <c r="C99" s="78" t="s">
        <v>160</v>
      </c>
      <c r="D99" s="78" t="s">
        <v>162</v>
      </c>
      <c r="E99" s="75" t="s">
        <v>161</v>
      </c>
      <c r="F99" s="75" t="s">
        <v>119</v>
      </c>
      <c r="G99" s="70"/>
      <c r="H99" s="70" t="s">
        <v>8</v>
      </c>
      <c r="I99" s="70">
        <f t="shared" si="4"/>
        <v>300</v>
      </c>
      <c r="J99" s="20"/>
      <c r="K99" s="20"/>
      <c r="L99" s="20">
        <v>300</v>
      </c>
    </row>
    <row r="100" spans="1:13" ht="36.75" customHeight="1">
      <c r="A100" s="20"/>
      <c r="B100" s="78"/>
      <c r="C100" s="78"/>
      <c r="D100" s="78"/>
      <c r="E100" s="75"/>
      <c r="F100" s="75"/>
      <c r="G100" s="70"/>
      <c r="H100" s="70" t="s">
        <v>9</v>
      </c>
      <c r="I100" s="70">
        <f>J100+L100</f>
        <v>300</v>
      </c>
      <c r="J100" s="20"/>
      <c r="K100" s="20"/>
      <c r="L100" s="20">
        <v>300</v>
      </c>
    </row>
    <row r="101" spans="1:13" ht="36.75" customHeight="1">
      <c r="A101" s="20"/>
      <c r="B101" s="88">
        <v>44641</v>
      </c>
      <c r="C101" s="78" t="s">
        <v>163</v>
      </c>
      <c r="D101" s="78" t="s">
        <v>164</v>
      </c>
      <c r="E101" s="75" t="s">
        <v>165</v>
      </c>
      <c r="F101" s="75" t="s">
        <v>114</v>
      </c>
      <c r="G101" s="70"/>
      <c r="H101" s="70" t="s">
        <v>8</v>
      </c>
      <c r="I101" s="70">
        <f t="shared" si="4"/>
        <v>400</v>
      </c>
      <c r="J101" s="20"/>
      <c r="K101" s="20"/>
      <c r="L101" s="20">
        <v>400</v>
      </c>
    </row>
    <row r="102" spans="1:13" ht="36.75" customHeight="1">
      <c r="A102" s="20"/>
      <c r="B102" s="78"/>
      <c r="C102" s="78"/>
      <c r="D102" s="78"/>
      <c r="E102" s="75"/>
      <c r="F102" s="75"/>
      <c r="G102" s="70"/>
      <c r="H102" s="70" t="s">
        <v>9</v>
      </c>
      <c r="I102" s="70">
        <f t="shared" si="4"/>
        <v>400</v>
      </c>
      <c r="J102" s="20"/>
      <c r="K102" s="20"/>
      <c r="L102" s="20">
        <v>400</v>
      </c>
    </row>
    <row r="103" spans="1:13" ht="36.75" customHeight="1">
      <c r="A103" s="20"/>
      <c r="B103" s="88">
        <v>44641</v>
      </c>
      <c r="C103" s="78" t="s">
        <v>166</v>
      </c>
      <c r="D103" s="78" t="s">
        <v>167</v>
      </c>
      <c r="E103" s="75" t="s">
        <v>168</v>
      </c>
      <c r="F103" s="75" t="s">
        <v>169</v>
      </c>
      <c r="G103" s="70"/>
      <c r="H103" s="70" t="s">
        <v>8</v>
      </c>
      <c r="I103" s="70">
        <f t="shared" si="4"/>
        <v>400</v>
      </c>
      <c r="J103" s="20"/>
      <c r="K103" s="20"/>
      <c r="L103" s="20">
        <v>400</v>
      </c>
    </row>
    <row r="104" spans="1:13" ht="36.75" customHeight="1">
      <c r="A104" s="20"/>
      <c r="B104" s="88"/>
      <c r="C104" s="78"/>
      <c r="D104" s="78"/>
      <c r="E104" s="75"/>
      <c r="F104" s="75"/>
      <c r="G104" s="70"/>
      <c r="H104" s="70" t="s">
        <v>9</v>
      </c>
      <c r="I104" s="70">
        <f t="shared" si="4"/>
        <v>400</v>
      </c>
      <c r="J104" s="20"/>
      <c r="K104" s="20"/>
      <c r="L104" s="20">
        <v>400</v>
      </c>
    </row>
    <row r="105" spans="1:13" ht="36.75" customHeight="1">
      <c r="A105" s="20"/>
      <c r="B105" s="88">
        <v>44641</v>
      </c>
      <c r="C105" s="78" t="s">
        <v>170</v>
      </c>
      <c r="D105" s="78" t="s">
        <v>171</v>
      </c>
      <c r="E105" s="75" t="s">
        <v>172</v>
      </c>
      <c r="F105" s="75" t="s">
        <v>105</v>
      </c>
      <c r="G105" s="70"/>
      <c r="H105" s="70" t="s">
        <v>8</v>
      </c>
      <c r="I105" s="70">
        <f t="shared" si="4"/>
        <v>400</v>
      </c>
      <c r="J105" s="20"/>
      <c r="K105" s="20"/>
      <c r="L105" s="20">
        <v>400</v>
      </c>
    </row>
    <row r="106" spans="1:13" ht="36.75" customHeight="1">
      <c r="A106" s="20"/>
      <c r="B106" s="102"/>
      <c r="C106" s="78"/>
      <c r="D106" s="78"/>
      <c r="E106" s="75"/>
      <c r="F106" s="75"/>
      <c r="G106" s="70"/>
      <c r="H106" s="70" t="s">
        <v>9</v>
      </c>
      <c r="I106" s="70">
        <f t="shared" si="4"/>
        <v>400</v>
      </c>
      <c r="J106" s="20"/>
      <c r="K106" s="20"/>
      <c r="L106" s="20">
        <v>400</v>
      </c>
    </row>
    <row r="107" spans="1:13" ht="36.75" customHeight="1">
      <c r="A107" s="20"/>
      <c r="B107" s="88">
        <v>44641</v>
      </c>
      <c r="C107" s="78" t="s">
        <v>173</v>
      </c>
      <c r="D107" s="78" t="s">
        <v>174</v>
      </c>
      <c r="E107" s="75" t="s">
        <v>175</v>
      </c>
      <c r="F107" s="75" t="s">
        <v>119</v>
      </c>
      <c r="G107" s="70"/>
      <c r="H107" s="70" t="s">
        <v>8</v>
      </c>
      <c r="I107" s="70">
        <f>J107+L107</f>
        <v>500</v>
      </c>
      <c r="J107" s="20"/>
      <c r="K107" s="20"/>
      <c r="L107" s="20">
        <v>500</v>
      </c>
    </row>
    <row r="108" spans="1:13" ht="36.75" customHeight="1">
      <c r="A108" s="20"/>
      <c r="B108" s="78"/>
      <c r="C108" s="78"/>
      <c r="D108" s="78"/>
      <c r="E108" s="75"/>
      <c r="F108" s="75"/>
      <c r="G108" s="70"/>
      <c r="H108" s="70" t="s">
        <v>9</v>
      </c>
      <c r="I108" s="70">
        <f>J108+L108</f>
        <v>500</v>
      </c>
      <c r="J108" s="20"/>
      <c r="K108" s="20"/>
      <c r="L108" s="20">
        <v>500</v>
      </c>
    </row>
    <row r="109" spans="1:13" ht="36.75" customHeight="1">
      <c r="A109" s="20"/>
      <c r="B109" s="88">
        <v>44642</v>
      </c>
      <c r="C109" s="78" t="s">
        <v>176</v>
      </c>
      <c r="D109" s="78" t="s">
        <v>178</v>
      </c>
      <c r="E109" s="75" t="s">
        <v>177</v>
      </c>
      <c r="F109" s="75" t="s">
        <v>179</v>
      </c>
      <c r="G109" s="70"/>
      <c r="H109" s="70" t="s">
        <v>8</v>
      </c>
      <c r="I109" s="70">
        <f>J109+L109</f>
        <v>900</v>
      </c>
      <c r="J109" s="20"/>
      <c r="K109" s="20"/>
      <c r="L109" s="20">
        <v>900</v>
      </c>
    </row>
    <row r="110" spans="1:13" ht="36.75" customHeight="1">
      <c r="A110" s="20"/>
      <c r="B110" s="78"/>
      <c r="C110" s="78"/>
      <c r="D110" s="78"/>
      <c r="E110" s="75"/>
      <c r="F110" s="75"/>
      <c r="G110" s="70"/>
      <c r="H110" s="70" t="s">
        <v>9</v>
      </c>
      <c r="I110" s="70">
        <f>J110+L110</f>
        <v>900</v>
      </c>
      <c r="J110" s="20"/>
      <c r="K110" s="20"/>
      <c r="L110" s="20">
        <v>900</v>
      </c>
    </row>
    <row r="111" spans="1:13" ht="36.75" customHeight="1">
      <c r="A111" s="20"/>
      <c r="B111" s="88">
        <v>44645</v>
      </c>
      <c r="C111" s="78" t="s">
        <v>180</v>
      </c>
      <c r="D111" s="78" t="s">
        <v>181</v>
      </c>
      <c r="E111" s="75" t="s">
        <v>182</v>
      </c>
      <c r="F111" s="75" t="s">
        <v>113</v>
      </c>
      <c r="G111" s="70"/>
      <c r="H111" s="70" t="s">
        <v>8</v>
      </c>
      <c r="I111" s="70">
        <f>L111+J111</f>
        <v>600</v>
      </c>
      <c r="J111" s="20"/>
      <c r="K111" s="20"/>
      <c r="L111" s="20">
        <v>600</v>
      </c>
    </row>
    <row r="112" spans="1:13" ht="36.75" customHeight="1">
      <c r="A112" s="20"/>
      <c r="B112" s="78"/>
      <c r="C112" s="78"/>
      <c r="D112" s="78"/>
      <c r="E112" s="75"/>
      <c r="F112" s="75"/>
      <c r="G112" s="70"/>
      <c r="H112" s="70" t="s">
        <v>9</v>
      </c>
      <c r="I112" s="70">
        <f>L112+J112</f>
        <v>600</v>
      </c>
      <c r="J112" s="20"/>
      <c r="K112" s="20"/>
      <c r="L112" s="20">
        <v>600</v>
      </c>
    </row>
    <row r="113" spans="1:13" ht="36.75" customHeight="1">
      <c r="A113" s="20"/>
      <c r="B113" s="88">
        <v>44645</v>
      </c>
      <c r="C113" s="78" t="s">
        <v>183</v>
      </c>
      <c r="D113" s="78" t="s">
        <v>184</v>
      </c>
      <c r="E113" s="75" t="s">
        <v>185</v>
      </c>
      <c r="F113" s="75" t="s">
        <v>186</v>
      </c>
      <c r="G113" s="70"/>
      <c r="H113" s="70" t="s">
        <v>8</v>
      </c>
      <c r="I113" s="70">
        <f>L113+J113</f>
        <v>500</v>
      </c>
      <c r="J113" s="20"/>
      <c r="K113" s="20"/>
      <c r="L113" s="20">
        <v>500</v>
      </c>
    </row>
    <row r="114" spans="1:13" ht="36.75" customHeight="1">
      <c r="A114" s="20"/>
      <c r="B114" s="78"/>
      <c r="C114" s="78"/>
      <c r="D114" s="78"/>
      <c r="E114" s="75"/>
      <c r="F114" s="75"/>
      <c r="G114" s="70"/>
      <c r="H114" s="70" t="s">
        <v>9</v>
      </c>
      <c r="I114" s="70">
        <f>L114+J114</f>
        <v>500</v>
      </c>
      <c r="J114" s="20"/>
      <c r="K114" s="20"/>
      <c r="L114" s="20">
        <v>500</v>
      </c>
    </row>
    <row r="115" spans="1:13" ht="32.25" customHeight="1">
      <c r="A115" s="20"/>
      <c r="B115" s="88">
        <v>44655</v>
      </c>
      <c r="C115" s="78" t="s">
        <v>187</v>
      </c>
      <c r="D115" s="78">
        <v>61006026675</v>
      </c>
      <c r="E115" s="75" t="s">
        <v>210</v>
      </c>
      <c r="F115" s="69"/>
      <c r="G115" s="70"/>
      <c r="H115" s="70" t="s">
        <v>8</v>
      </c>
      <c r="I115" s="70">
        <f t="shared" ref="I115:I150" si="5">L115+J115</f>
        <v>16300</v>
      </c>
      <c r="J115" s="20"/>
      <c r="K115" s="20"/>
      <c r="L115" s="20">
        <v>16300</v>
      </c>
    </row>
    <row r="116" spans="1:13" ht="30.75" customHeight="1">
      <c r="A116" s="20"/>
      <c r="B116" s="78">
        <v>44655</v>
      </c>
      <c r="C116" s="78" t="s">
        <v>187</v>
      </c>
      <c r="D116" s="78">
        <v>61007001235</v>
      </c>
      <c r="E116" s="75"/>
      <c r="F116" s="69"/>
      <c r="G116" s="70"/>
      <c r="H116" s="70" t="s">
        <v>9</v>
      </c>
      <c r="I116" s="70">
        <f t="shared" si="5"/>
        <v>16300</v>
      </c>
      <c r="J116" s="20"/>
      <c r="K116" s="20"/>
      <c r="L116" s="20">
        <v>16300</v>
      </c>
      <c r="M116" s="2">
        <v>52</v>
      </c>
    </row>
    <row r="117" spans="1:13" ht="36.75" customHeight="1">
      <c r="A117" s="20"/>
      <c r="B117" s="88">
        <v>44655</v>
      </c>
      <c r="C117" s="78" t="s">
        <v>188</v>
      </c>
      <c r="D117" s="78"/>
      <c r="E117" s="75" t="s">
        <v>204</v>
      </c>
      <c r="F117" s="75"/>
      <c r="G117" s="70"/>
      <c r="H117" s="70" t="s">
        <v>8</v>
      </c>
      <c r="I117" s="70">
        <v>8716.9</v>
      </c>
      <c r="J117" s="20"/>
      <c r="K117" s="20"/>
      <c r="L117" s="20">
        <v>8716.9</v>
      </c>
    </row>
    <row r="118" spans="1:13" ht="36.75" customHeight="1">
      <c r="A118" s="20"/>
      <c r="B118" s="78">
        <v>44655</v>
      </c>
      <c r="C118" s="78" t="s">
        <v>187</v>
      </c>
      <c r="D118" s="78"/>
      <c r="E118" s="75"/>
      <c r="F118" s="75"/>
      <c r="G118" s="70"/>
      <c r="H118" s="70" t="s">
        <v>9</v>
      </c>
      <c r="I118" s="70">
        <f t="shared" si="5"/>
        <v>8716.9</v>
      </c>
      <c r="J118" s="20"/>
      <c r="K118" s="20"/>
      <c r="L118" s="20">
        <v>8716.9</v>
      </c>
      <c r="M118" s="2">
        <v>6</v>
      </c>
    </row>
    <row r="119" spans="1:13" ht="36.75" customHeight="1">
      <c r="A119" s="20"/>
      <c r="B119" s="88" t="s">
        <v>191</v>
      </c>
      <c r="C119" s="78" t="s">
        <v>190</v>
      </c>
      <c r="D119" s="78" t="s">
        <v>192</v>
      </c>
      <c r="E119" s="75" t="s">
        <v>193</v>
      </c>
      <c r="F119" s="75" t="s">
        <v>117</v>
      </c>
      <c r="G119" s="70"/>
      <c r="H119" s="70" t="s">
        <v>8</v>
      </c>
      <c r="I119" s="70">
        <f t="shared" si="5"/>
        <v>450</v>
      </c>
      <c r="J119" s="20"/>
      <c r="K119" s="20"/>
      <c r="L119" s="20">
        <v>450</v>
      </c>
    </row>
    <row r="120" spans="1:13" ht="36.75" customHeight="1">
      <c r="A120" s="20"/>
      <c r="B120" s="78"/>
      <c r="C120" s="78"/>
      <c r="D120" s="78"/>
      <c r="E120" s="75"/>
      <c r="F120" s="75"/>
      <c r="G120" s="70"/>
      <c r="H120" s="70" t="s">
        <v>9</v>
      </c>
      <c r="I120" s="70">
        <f t="shared" si="5"/>
        <v>450</v>
      </c>
      <c r="J120" s="20"/>
      <c r="K120" s="20"/>
      <c r="L120" s="20">
        <v>450</v>
      </c>
    </row>
    <row r="121" spans="1:13" ht="36.75" customHeight="1">
      <c r="A121" s="20"/>
      <c r="B121" s="88">
        <v>44658</v>
      </c>
      <c r="C121" s="78" t="s">
        <v>224</v>
      </c>
      <c r="D121" s="78" t="s">
        <v>194</v>
      </c>
      <c r="E121" s="75" t="s">
        <v>195</v>
      </c>
      <c r="F121" s="75" t="s">
        <v>189</v>
      </c>
      <c r="G121" s="70"/>
      <c r="H121" s="70" t="s">
        <v>8</v>
      </c>
      <c r="I121" s="70">
        <f t="shared" si="5"/>
        <v>270</v>
      </c>
      <c r="J121" s="20"/>
      <c r="K121" s="20"/>
      <c r="L121" s="20">
        <v>270</v>
      </c>
    </row>
    <row r="122" spans="1:13" ht="36.75" customHeight="1">
      <c r="A122" s="20"/>
      <c r="B122" s="78"/>
      <c r="C122" s="78"/>
      <c r="D122" s="78"/>
      <c r="E122" s="75"/>
      <c r="F122" s="75"/>
      <c r="G122" s="70"/>
      <c r="H122" s="70" t="s">
        <v>9</v>
      </c>
      <c r="I122" s="70">
        <f t="shared" si="5"/>
        <v>270</v>
      </c>
      <c r="J122" s="20"/>
      <c r="K122" s="20"/>
      <c r="L122" s="20">
        <v>270</v>
      </c>
    </row>
    <row r="123" spans="1:13" ht="36.75" customHeight="1">
      <c r="A123" s="20"/>
      <c r="B123" s="88">
        <v>44671</v>
      </c>
      <c r="C123" s="78" t="s">
        <v>197</v>
      </c>
      <c r="D123" s="78" t="s">
        <v>199</v>
      </c>
      <c r="E123" s="75" t="s">
        <v>200</v>
      </c>
      <c r="F123" s="75" t="s">
        <v>105</v>
      </c>
      <c r="G123" s="70"/>
      <c r="H123" s="70" t="s">
        <v>8</v>
      </c>
      <c r="I123" s="70">
        <f t="shared" si="5"/>
        <v>977.79</v>
      </c>
      <c r="J123" s="20"/>
      <c r="K123" s="20"/>
      <c r="L123" s="20">
        <v>977.79</v>
      </c>
    </row>
    <row r="124" spans="1:13" ht="36.75" customHeight="1">
      <c r="A124" s="20"/>
      <c r="B124" s="78"/>
      <c r="C124" s="78"/>
      <c r="D124" s="78"/>
      <c r="E124" s="75"/>
      <c r="F124" s="75"/>
      <c r="G124" s="70"/>
      <c r="H124" s="70" t="s">
        <v>9</v>
      </c>
      <c r="I124" s="70">
        <f t="shared" si="5"/>
        <v>977.79</v>
      </c>
      <c r="J124" s="20"/>
      <c r="K124" s="20"/>
      <c r="L124" s="20">
        <v>977.79</v>
      </c>
    </row>
    <row r="125" spans="1:13" ht="36.75" customHeight="1">
      <c r="A125" s="20"/>
      <c r="B125" s="88">
        <v>44671</v>
      </c>
      <c r="C125" s="78" t="s">
        <v>197</v>
      </c>
      <c r="D125" s="78" t="s">
        <v>198</v>
      </c>
      <c r="E125" s="75" t="s">
        <v>201</v>
      </c>
      <c r="F125" s="75" t="s">
        <v>113</v>
      </c>
      <c r="G125" s="70"/>
      <c r="H125" s="70" t="s">
        <v>8</v>
      </c>
      <c r="I125" s="70">
        <f t="shared" si="5"/>
        <v>4044.86</v>
      </c>
      <c r="J125" s="20"/>
      <c r="K125" s="20"/>
      <c r="L125" s="20">
        <v>4044.86</v>
      </c>
    </row>
    <row r="126" spans="1:13" ht="36.75" customHeight="1">
      <c r="A126" s="20"/>
      <c r="B126" s="78"/>
      <c r="C126" s="78"/>
      <c r="D126" s="78"/>
      <c r="E126" s="75"/>
      <c r="F126" s="75"/>
      <c r="G126" s="70"/>
      <c r="H126" s="70" t="s">
        <v>9</v>
      </c>
      <c r="I126" s="70">
        <f t="shared" si="5"/>
        <v>4044.86</v>
      </c>
      <c r="J126" s="20"/>
      <c r="K126" s="20"/>
      <c r="L126" s="20">
        <v>4044.86</v>
      </c>
    </row>
    <row r="127" spans="1:13" ht="36.75" customHeight="1">
      <c r="A127" s="20"/>
      <c r="B127" s="76">
        <v>44672</v>
      </c>
      <c r="C127" s="75" t="s">
        <v>202</v>
      </c>
      <c r="D127" s="75"/>
      <c r="E127" s="75" t="s">
        <v>140</v>
      </c>
      <c r="F127" s="75"/>
      <c r="G127" s="70"/>
      <c r="H127" s="70" t="s">
        <v>8</v>
      </c>
      <c r="I127" s="70">
        <f t="shared" si="5"/>
        <v>13600</v>
      </c>
      <c r="J127" s="20"/>
      <c r="K127" s="20"/>
      <c r="L127" s="20">
        <v>13600</v>
      </c>
    </row>
    <row r="128" spans="1:13" ht="36.75" customHeight="1">
      <c r="A128" s="20"/>
      <c r="B128" s="75"/>
      <c r="C128" s="75"/>
      <c r="D128" s="75"/>
      <c r="E128" s="78"/>
      <c r="F128" s="75"/>
      <c r="G128" s="70"/>
      <c r="H128" s="70" t="s">
        <v>9</v>
      </c>
      <c r="I128" s="70">
        <f t="shared" si="5"/>
        <v>13600</v>
      </c>
      <c r="J128" s="20"/>
      <c r="K128" s="20"/>
      <c r="L128" s="20">
        <v>13600</v>
      </c>
      <c r="M128" s="2">
        <v>45</v>
      </c>
    </row>
    <row r="129" spans="1:14" ht="36.75" customHeight="1">
      <c r="A129" s="20"/>
      <c r="B129" s="76">
        <v>44689</v>
      </c>
      <c r="C129" s="75" t="s">
        <v>203</v>
      </c>
      <c r="D129" s="75"/>
      <c r="E129" s="75" t="s">
        <v>140</v>
      </c>
      <c r="F129" s="75"/>
      <c r="G129" s="70"/>
      <c r="H129" s="70" t="s">
        <v>8</v>
      </c>
      <c r="I129" s="70">
        <f t="shared" si="5"/>
        <v>11860</v>
      </c>
      <c r="J129" s="20"/>
      <c r="K129" s="20"/>
      <c r="L129" s="20">
        <v>11860</v>
      </c>
    </row>
    <row r="130" spans="1:14" ht="36.75" customHeight="1">
      <c r="A130" s="20"/>
      <c r="B130" s="76"/>
      <c r="C130" s="75"/>
      <c r="D130" s="75"/>
      <c r="E130" s="78"/>
      <c r="F130" s="75"/>
      <c r="G130" s="70"/>
      <c r="H130" s="70" t="s">
        <v>9</v>
      </c>
      <c r="I130" s="70">
        <f t="shared" si="5"/>
        <v>11860</v>
      </c>
      <c r="J130" s="20"/>
      <c r="K130" s="20"/>
      <c r="L130" s="20">
        <v>11860</v>
      </c>
      <c r="M130" s="2">
        <v>34</v>
      </c>
    </row>
    <row r="131" spans="1:14" ht="36.75" customHeight="1">
      <c r="A131" s="20"/>
      <c r="B131" s="88">
        <v>44713</v>
      </c>
      <c r="C131" s="78" t="s">
        <v>205</v>
      </c>
      <c r="D131" s="78"/>
      <c r="E131" s="75" t="s">
        <v>140</v>
      </c>
      <c r="F131" s="75"/>
      <c r="G131" s="70"/>
      <c r="H131" s="70" t="s">
        <v>8</v>
      </c>
      <c r="I131" s="70">
        <f t="shared" si="5"/>
        <v>15400</v>
      </c>
      <c r="J131" s="20"/>
      <c r="K131" s="20"/>
      <c r="L131" s="20">
        <v>15400</v>
      </c>
    </row>
    <row r="132" spans="1:14" ht="36.75" customHeight="1">
      <c r="A132" s="20"/>
      <c r="B132" s="78"/>
      <c r="C132" s="78"/>
      <c r="D132" s="78"/>
      <c r="E132" s="75"/>
      <c r="F132" s="75"/>
      <c r="G132" s="70"/>
      <c r="H132" s="70" t="s">
        <v>9</v>
      </c>
      <c r="I132" s="70">
        <f t="shared" si="5"/>
        <v>15400</v>
      </c>
      <c r="J132" s="20"/>
      <c r="K132" s="20"/>
      <c r="L132" s="20">
        <v>15400</v>
      </c>
      <c r="M132" s="2">
        <v>40</v>
      </c>
    </row>
    <row r="133" spans="1:14" ht="36.75" customHeight="1">
      <c r="A133" s="20"/>
      <c r="B133" s="88">
        <v>44705</v>
      </c>
      <c r="C133" s="78" t="s">
        <v>206</v>
      </c>
      <c r="D133" s="78"/>
      <c r="E133" s="75" t="s">
        <v>207</v>
      </c>
      <c r="F133" s="75"/>
      <c r="G133" s="70"/>
      <c r="H133" s="70" t="s">
        <v>8</v>
      </c>
      <c r="I133" s="70">
        <f t="shared" si="5"/>
        <v>9464.48</v>
      </c>
      <c r="J133" s="20"/>
      <c r="K133" s="20"/>
      <c r="L133" s="20">
        <v>9464.48</v>
      </c>
    </row>
    <row r="134" spans="1:14" ht="36.75" customHeight="1">
      <c r="A134" s="20"/>
      <c r="B134" s="78"/>
      <c r="C134" s="78"/>
      <c r="D134" s="78"/>
      <c r="E134" s="75"/>
      <c r="F134" s="75"/>
      <c r="G134" s="70"/>
      <c r="H134" s="70" t="s">
        <v>9</v>
      </c>
      <c r="I134" s="70">
        <f t="shared" si="5"/>
        <v>9464.48</v>
      </c>
      <c r="J134" s="20"/>
      <c r="K134" s="20"/>
      <c r="L134" s="20">
        <v>9464.48</v>
      </c>
      <c r="M134" s="2">
        <v>7</v>
      </c>
    </row>
    <row r="135" spans="1:14" ht="36.75" customHeight="1">
      <c r="A135" s="20"/>
      <c r="B135" s="88">
        <v>44691</v>
      </c>
      <c r="C135" s="78" t="s">
        <v>211</v>
      </c>
      <c r="D135" s="78" t="s">
        <v>216</v>
      </c>
      <c r="E135" s="75" t="s">
        <v>212</v>
      </c>
      <c r="F135" s="75" t="s">
        <v>179</v>
      </c>
      <c r="G135" s="70"/>
      <c r="H135" s="70" t="s">
        <v>8</v>
      </c>
      <c r="I135" s="70">
        <f t="shared" si="5"/>
        <v>600</v>
      </c>
      <c r="J135" s="20"/>
      <c r="K135" s="20"/>
      <c r="L135" s="20">
        <v>600</v>
      </c>
      <c r="N135" s="13"/>
    </row>
    <row r="136" spans="1:14" ht="36.75" customHeight="1">
      <c r="A136" s="20"/>
      <c r="B136" s="78"/>
      <c r="C136" s="78"/>
      <c r="D136" s="78"/>
      <c r="E136" s="75"/>
      <c r="F136" s="75"/>
      <c r="G136" s="70"/>
      <c r="H136" s="70" t="s">
        <v>9</v>
      </c>
      <c r="I136" s="70">
        <f t="shared" si="5"/>
        <v>600</v>
      </c>
      <c r="J136" s="20"/>
      <c r="K136" s="20"/>
      <c r="L136" s="20">
        <v>600</v>
      </c>
    </row>
    <row r="137" spans="1:14" ht="36.75" customHeight="1">
      <c r="A137" s="14"/>
      <c r="B137" s="88">
        <v>44726</v>
      </c>
      <c r="C137" s="88" t="s">
        <v>213</v>
      </c>
      <c r="D137" s="88" t="s">
        <v>215</v>
      </c>
      <c r="E137" s="76" t="s">
        <v>214</v>
      </c>
      <c r="F137" s="88" t="s">
        <v>113</v>
      </c>
      <c r="G137" s="70"/>
      <c r="H137" s="70" t="s">
        <v>8</v>
      </c>
      <c r="I137" s="70">
        <f t="shared" si="5"/>
        <v>400</v>
      </c>
      <c r="J137" s="20"/>
      <c r="K137" s="20"/>
      <c r="L137" s="20">
        <v>400</v>
      </c>
    </row>
    <row r="138" spans="1:14" ht="36.75" customHeight="1">
      <c r="A138" s="14"/>
      <c r="B138" s="88"/>
      <c r="C138" s="88"/>
      <c r="D138" s="88"/>
      <c r="E138" s="88"/>
      <c r="F138" s="88"/>
      <c r="G138" s="70"/>
      <c r="H138" s="70" t="s">
        <v>9</v>
      </c>
      <c r="I138" s="70">
        <f t="shared" si="5"/>
        <v>400</v>
      </c>
      <c r="J138" s="20"/>
      <c r="K138" s="20"/>
      <c r="L138" s="20">
        <v>400</v>
      </c>
    </row>
    <row r="139" spans="1:14" ht="36.75" customHeight="1">
      <c r="A139" s="14"/>
      <c r="B139" s="88">
        <v>44727</v>
      </c>
      <c r="C139" s="88" t="s">
        <v>217</v>
      </c>
      <c r="D139" s="88"/>
      <c r="E139" s="76" t="s">
        <v>140</v>
      </c>
      <c r="F139" s="88"/>
      <c r="G139" s="70"/>
      <c r="H139" s="70" t="s">
        <v>8</v>
      </c>
      <c r="I139" s="70">
        <f t="shared" si="5"/>
        <v>15640</v>
      </c>
      <c r="J139" s="20"/>
      <c r="K139" s="20"/>
      <c r="L139" s="20">
        <v>15640</v>
      </c>
    </row>
    <row r="140" spans="1:14" ht="36.75" customHeight="1">
      <c r="A140" s="14"/>
      <c r="B140" s="88"/>
      <c r="C140" s="88"/>
      <c r="D140" s="88"/>
      <c r="E140" s="88"/>
      <c r="F140" s="88"/>
      <c r="G140" s="70"/>
      <c r="H140" s="70" t="s">
        <v>9</v>
      </c>
      <c r="I140" s="70">
        <f t="shared" si="5"/>
        <v>15640</v>
      </c>
      <c r="J140" s="20"/>
      <c r="K140" s="20"/>
      <c r="L140" s="20">
        <v>15640</v>
      </c>
      <c r="M140" s="2">
        <v>43</v>
      </c>
    </row>
    <row r="141" spans="1:14" ht="36.75" customHeight="1">
      <c r="A141" s="14"/>
      <c r="B141" s="88">
        <v>44747</v>
      </c>
      <c r="C141" s="88" t="s">
        <v>218</v>
      </c>
      <c r="D141" s="88"/>
      <c r="E141" s="76" t="s">
        <v>219</v>
      </c>
      <c r="F141" s="88"/>
      <c r="G141" s="70"/>
      <c r="H141" s="70" t="s">
        <v>8</v>
      </c>
      <c r="I141" s="70">
        <f t="shared" si="5"/>
        <v>18510</v>
      </c>
      <c r="J141" s="20"/>
      <c r="K141" s="20"/>
      <c r="L141" s="20">
        <v>18510</v>
      </c>
    </row>
    <row r="142" spans="1:14" ht="36.75" customHeight="1">
      <c r="A142" s="14"/>
      <c r="B142" s="88"/>
      <c r="C142" s="88"/>
      <c r="D142" s="88"/>
      <c r="E142" s="88"/>
      <c r="F142" s="88"/>
      <c r="G142" s="70"/>
      <c r="H142" s="70" t="s">
        <v>9</v>
      </c>
      <c r="I142" s="70">
        <f t="shared" si="5"/>
        <v>18510</v>
      </c>
      <c r="J142" s="20"/>
      <c r="K142" s="20"/>
      <c r="L142" s="20">
        <v>18510</v>
      </c>
      <c r="M142" s="2">
        <v>52</v>
      </c>
    </row>
    <row r="143" spans="1:14" ht="36.75" customHeight="1">
      <c r="A143" s="14"/>
      <c r="B143" s="88">
        <v>44749</v>
      </c>
      <c r="C143" s="88" t="s">
        <v>223</v>
      </c>
      <c r="D143" s="88" t="s">
        <v>222</v>
      </c>
      <c r="E143" s="74" t="s">
        <v>220</v>
      </c>
      <c r="F143" s="88" t="s">
        <v>230</v>
      </c>
      <c r="G143" s="70"/>
      <c r="H143" s="70" t="s">
        <v>8</v>
      </c>
      <c r="I143" s="70">
        <f t="shared" si="5"/>
        <v>600</v>
      </c>
      <c r="J143" s="20">
        <v>600</v>
      </c>
      <c r="K143" s="20"/>
      <c r="L143" s="20"/>
    </row>
    <row r="144" spans="1:14" ht="36.75" customHeight="1">
      <c r="A144" s="14"/>
      <c r="B144" s="88"/>
      <c r="C144" s="88"/>
      <c r="D144" s="88"/>
      <c r="E144" s="74" t="s">
        <v>221</v>
      </c>
      <c r="F144" s="88"/>
      <c r="G144" s="70"/>
      <c r="H144" s="70" t="s">
        <v>9</v>
      </c>
      <c r="I144" s="70">
        <f t="shared" si="5"/>
        <v>600</v>
      </c>
      <c r="J144" s="20">
        <v>600</v>
      </c>
      <c r="K144" s="20"/>
      <c r="L144" s="20"/>
    </row>
    <row r="145" spans="1:13" ht="36.75" customHeight="1">
      <c r="A145" s="14"/>
      <c r="B145" s="88">
        <v>44776</v>
      </c>
      <c r="C145" s="88" t="s">
        <v>226</v>
      </c>
      <c r="D145" s="88" t="s">
        <v>231</v>
      </c>
      <c r="E145" s="76" t="s">
        <v>225</v>
      </c>
      <c r="F145" s="88" t="s">
        <v>28</v>
      </c>
      <c r="G145" s="70"/>
      <c r="H145" s="70" t="s">
        <v>8</v>
      </c>
      <c r="I145" s="70">
        <f t="shared" si="5"/>
        <v>300</v>
      </c>
      <c r="J145" s="20"/>
      <c r="K145" s="20"/>
      <c r="L145" s="20">
        <v>300</v>
      </c>
    </row>
    <row r="146" spans="1:13" ht="36.75" customHeight="1">
      <c r="A146" s="14"/>
      <c r="B146" s="88"/>
      <c r="C146" s="88"/>
      <c r="D146" s="88"/>
      <c r="E146" s="88"/>
      <c r="F146" s="88"/>
      <c r="G146" s="70"/>
      <c r="H146" s="70" t="s">
        <v>9</v>
      </c>
      <c r="I146" s="70">
        <f t="shared" si="5"/>
        <v>300</v>
      </c>
      <c r="J146" s="20"/>
      <c r="K146" s="20"/>
      <c r="L146" s="20">
        <v>300</v>
      </c>
    </row>
    <row r="147" spans="1:13" ht="36.75" customHeight="1">
      <c r="A147" s="14"/>
      <c r="B147" s="88" t="s">
        <v>229</v>
      </c>
      <c r="C147" s="88" t="s">
        <v>228</v>
      </c>
      <c r="D147" s="88"/>
      <c r="E147" s="76" t="s">
        <v>227</v>
      </c>
      <c r="F147" s="88"/>
      <c r="G147" s="70"/>
      <c r="H147" s="70"/>
      <c r="I147" s="70">
        <f t="shared" si="5"/>
        <v>8650</v>
      </c>
      <c r="J147" s="20"/>
      <c r="K147" s="20"/>
      <c r="L147" s="20">
        <v>8650</v>
      </c>
      <c r="M147" s="2">
        <v>26</v>
      </c>
    </row>
    <row r="148" spans="1:13" ht="36.75" customHeight="1">
      <c r="A148" s="14"/>
      <c r="B148" s="88"/>
      <c r="C148" s="88"/>
      <c r="D148" s="88"/>
      <c r="E148" s="88"/>
      <c r="F148" s="88"/>
      <c r="G148" s="70"/>
      <c r="H148" s="70"/>
      <c r="I148" s="70">
        <f t="shared" si="5"/>
        <v>8650</v>
      </c>
      <c r="J148" s="20"/>
      <c r="K148" s="20"/>
      <c r="L148" s="20">
        <v>8650</v>
      </c>
    </row>
    <row r="149" spans="1:13" ht="36.75" customHeight="1">
      <c r="A149" s="14"/>
      <c r="B149" s="88" t="s">
        <v>234</v>
      </c>
      <c r="C149" s="78" t="s">
        <v>233</v>
      </c>
      <c r="D149" s="78"/>
      <c r="E149" s="75" t="s">
        <v>232</v>
      </c>
      <c r="F149" s="75"/>
      <c r="G149" s="78"/>
      <c r="H149" s="70" t="s">
        <v>8</v>
      </c>
      <c r="I149" s="70">
        <f t="shared" si="5"/>
        <v>13080</v>
      </c>
      <c r="J149" s="20"/>
      <c r="K149" s="20"/>
      <c r="L149" s="20">
        <v>13080</v>
      </c>
    </row>
    <row r="150" spans="1:13" ht="41.25" customHeight="1">
      <c r="A150" s="14"/>
      <c r="B150" s="88"/>
      <c r="C150" s="78"/>
      <c r="D150" s="78"/>
      <c r="E150" s="75"/>
      <c r="F150" s="75"/>
      <c r="G150" s="78"/>
      <c r="H150" s="70" t="s">
        <v>9</v>
      </c>
      <c r="I150" s="70">
        <f t="shared" si="5"/>
        <v>13080</v>
      </c>
      <c r="J150" s="20"/>
      <c r="K150" s="20"/>
      <c r="L150" s="20">
        <v>13080</v>
      </c>
      <c r="M150" s="2">
        <v>38</v>
      </c>
    </row>
    <row r="151" spans="1:13" ht="34.5" customHeight="1">
      <c r="A151" s="14"/>
      <c r="B151" s="88">
        <v>44825</v>
      </c>
      <c r="C151" s="78" t="s">
        <v>235</v>
      </c>
      <c r="D151" s="78"/>
      <c r="E151" s="75" t="s">
        <v>236</v>
      </c>
      <c r="F151" s="75" t="s">
        <v>237</v>
      </c>
      <c r="G151" s="70"/>
      <c r="H151" s="70" t="s">
        <v>8</v>
      </c>
      <c r="I151" s="70">
        <f>L151+K151+J151</f>
        <v>10000</v>
      </c>
      <c r="J151" s="20"/>
      <c r="K151" s="20">
        <v>10000</v>
      </c>
      <c r="L151" s="20"/>
    </row>
    <row r="152" spans="1:13" ht="36" customHeight="1">
      <c r="A152" s="14"/>
      <c r="B152" s="88"/>
      <c r="C152" s="78"/>
      <c r="D152" s="78"/>
      <c r="E152" s="75"/>
      <c r="F152" s="75"/>
      <c r="G152" s="70"/>
      <c r="H152" s="70" t="s">
        <v>9</v>
      </c>
      <c r="I152" s="70">
        <f>L152+K152+J152</f>
        <v>10000</v>
      </c>
      <c r="J152" s="20"/>
      <c r="K152" s="20">
        <v>10000</v>
      </c>
      <c r="L152" s="20"/>
    </row>
    <row r="153" spans="1:13" ht="41.25" customHeight="1">
      <c r="A153" s="14"/>
      <c r="B153" s="88">
        <v>44833</v>
      </c>
      <c r="C153" s="78" t="s">
        <v>238</v>
      </c>
      <c r="D153" s="78"/>
      <c r="E153" s="75" t="s">
        <v>219</v>
      </c>
      <c r="F153" s="75" t="s">
        <v>237</v>
      </c>
      <c r="G153" s="70"/>
      <c r="H153" s="70" t="s">
        <v>8</v>
      </c>
      <c r="I153" s="70">
        <v>14300</v>
      </c>
      <c r="J153" s="20"/>
      <c r="K153" s="20"/>
      <c r="L153" s="20">
        <v>14300</v>
      </c>
    </row>
    <row r="154" spans="1:13" ht="41.25" customHeight="1">
      <c r="A154" s="14"/>
      <c r="B154" s="88"/>
      <c r="C154" s="78"/>
      <c r="D154" s="78"/>
      <c r="E154" s="75"/>
      <c r="F154" s="75"/>
      <c r="G154" s="70"/>
      <c r="H154" s="70" t="s">
        <v>9</v>
      </c>
      <c r="I154" s="70">
        <v>14300</v>
      </c>
      <c r="J154" s="58"/>
      <c r="K154" s="58"/>
      <c r="L154" s="58">
        <v>14300</v>
      </c>
      <c r="M154" s="2">
        <v>47</v>
      </c>
    </row>
    <row r="155" spans="1:13" ht="41.25" customHeight="1">
      <c r="A155" s="14"/>
      <c r="B155" s="88" t="s">
        <v>240</v>
      </c>
      <c r="C155" s="76" t="s">
        <v>239</v>
      </c>
      <c r="D155" s="88"/>
      <c r="E155" s="76" t="s">
        <v>140</v>
      </c>
      <c r="F155" s="88" t="s">
        <v>237</v>
      </c>
      <c r="G155" s="70"/>
      <c r="H155" s="70" t="s">
        <v>8</v>
      </c>
      <c r="I155" s="70">
        <f>L155+J155</f>
        <v>5600</v>
      </c>
      <c r="J155" s="20"/>
      <c r="K155" s="20"/>
      <c r="L155" s="20">
        <v>5600</v>
      </c>
    </row>
    <row r="156" spans="1:13" ht="41.25" customHeight="1">
      <c r="A156" s="14"/>
      <c r="B156" s="88"/>
      <c r="C156" s="76"/>
      <c r="D156" s="88"/>
      <c r="E156" s="76"/>
      <c r="F156" s="88"/>
      <c r="G156" s="70"/>
      <c r="H156" s="70" t="s">
        <v>9</v>
      </c>
      <c r="I156" s="70">
        <f t="shared" ref="I156:I163" si="6">L156+J156</f>
        <v>5600</v>
      </c>
      <c r="J156" s="37"/>
      <c r="K156" s="37"/>
      <c r="L156" s="20">
        <v>5600</v>
      </c>
      <c r="M156" s="2">
        <v>14</v>
      </c>
    </row>
    <row r="157" spans="1:13" ht="41.25" customHeight="1">
      <c r="A157" s="14"/>
      <c r="B157" s="88">
        <v>44858</v>
      </c>
      <c r="C157" s="88" t="s">
        <v>241</v>
      </c>
      <c r="D157" s="78">
        <v>61006063190</v>
      </c>
      <c r="E157" s="76" t="s">
        <v>242</v>
      </c>
      <c r="F157" s="88" t="s">
        <v>243</v>
      </c>
      <c r="G157" s="68"/>
      <c r="H157" s="70" t="s">
        <v>8</v>
      </c>
      <c r="I157" s="70">
        <f t="shared" si="6"/>
        <v>50</v>
      </c>
      <c r="J157" s="20"/>
      <c r="K157" s="16"/>
      <c r="L157" s="16">
        <v>50</v>
      </c>
    </row>
    <row r="158" spans="1:13" ht="41.25" customHeight="1">
      <c r="A158" s="14"/>
      <c r="B158" s="88"/>
      <c r="C158" s="88"/>
      <c r="D158" s="78"/>
      <c r="E158" s="76"/>
      <c r="F158" s="88"/>
      <c r="G158" s="68"/>
      <c r="H158" s="70" t="s">
        <v>9</v>
      </c>
      <c r="I158" s="70">
        <f t="shared" si="6"/>
        <v>50</v>
      </c>
      <c r="J158" s="16"/>
      <c r="K158" s="16"/>
      <c r="L158" s="16">
        <v>50</v>
      </c>
    </row>
    <row r="159" spans="1:13" ht="41.25" customHeight="1">
      <c r="A159" s="14"/>
      <c r="B159" s="88">
        <v>44865</v>
      </c>
      <c r="C159" s="88" t="s">
        <v>246</v>
      </c>
      <c r="D159" s="78" t="s">
        <v>248</v>
      </c>
      <c r="E159" s="76" t="s">
        <v>247</v>
      </c>
      <c r="F159" s="88" t="s">
        <v>105</v>
      </c>
      <c r="G159" s="68"/>
      <c r="H159" s="70" t="s">
        <v>8</v>
      </c>
      <c r="I159" s="70">
        <f t="shared" si="6"/>
        <v>500</v>
      </c>
      <c r="J159" s="16"/>
      <c r="K159" s="16"/>
      <c r="L159" s="16">
        <v>500</v>
      </c>
    </row>
    <row r="160" spans="1:13" ht="41.25" customHeight="1">
      <c r="A160" s="14"/>
      <c r="B160" s="88"/>
      <c r="C160" s="88"/>
      <c r="D160" s="78"/>
      <c r="E160" s="76"/>
      <c r="F160" s="88"/>
      <c r="G160" s="68"/>
      <c r="H160" s="70" t="s">
        <v>9</v>
      </c>
      <c r="I160" s="70">
        <f t="shared" si="6"/>
        <v>500</v>
      </c>
      <c r="J160" s="16"/>
      <c r="K160" s="16"/>
      <c r="L160" s="16">
        <v>500</v>
      </c>
    </row>
    <row r="161" spans="1:13" ht="41.25" customHeight="1">
      <c r="A161" s="14"/>
      <c r="B161" s="76">
        <v>44866</v>
      </c>
      <c r="C161" s="88" t="s">
        <v>244</v>
      </c>
      <c r="D161" s="75">
        <v>61006057006</v>
      </c>
      <c r="E161" s="76" t="s">
        <v>245</v>
      </c>
      <c r="F161" s="76" t="s">
        <v>118</v>
      </c>
      <c r="G161" s="70"/>
      <c r="H161" s="70" t="s">
        <v>8</v>
      </c>
      <c r="I161" s="70">
        <f t="shared" si="6"/>
        <v>500</v>
      </c>
      <c r="J161" s="20"/>
      <c r="K161" s="20"/>
      <c r="L161" s="20">
        <v>500</v>
      </c>
    </row>
    <row r="162" spans="1:13" ht="41.25" customHeight="1">
      <c r="A162" s="14"/>
      <c r="B162" s="76"/>
      <c r="C162" s="88"/>
      <c r="D162" s="75"/>
      <c r="E162" s="76"/>
      <c r="F162" s="76"/>
      <c r="G162" s="70"/>
      <c r="H162" s="70" t="s">
        <v>9</v>
      </c>
      <c r="I162" s="70">
        <f t="shared" si="6"/>
        <v>500</v>
      </c>
      <c r="J162" s="20"/>
      <c r="K162" s="20"/>
      <c r="L162" s="20">
        <v>500</v>
      </c>
    </row>
    <row r="163" spans="1:13" ht="41.25" customHeight="1">
      <c r="A163" s="14"/>
      <c r="B163" s="76">
        <v>44868</v>
      </c>
      <c r="C163" s="88" t="s">
        <v>249</v>
      </c>
      <c r="D163" s="75"/>
      <c r="E163" s="76" t="s">
        <v>140</v>
      </c>
      <c r="F163" s="76" t="s">
        <v>237</v>
      </c>
      <c r="G163" s="70"/>
      <c r="H163" s="70" t="s">
        <v>8</v>
      </c>
      <c r="I163" s="70">
        <f t="shared" si="6"/>
        <v>6450</v>
      </c>
      <c r="J163" s="20"/>
      <c r="K163" s="20"/>
      <c r="L163" s="20">
        <v>6450</v>
      </c>
    </row>
    <row r="164" spans="1:13" ht="41.25" customHeight="1">
      <c r="A164" s="14"/>
      <c r="B164" s="76"/>
      <c r="C164" s="88"/>
      <c r="D164" s="75"/>
      <c r="E164" s="76"/>
      <c r="F164" s="76"/>
      <c r="G164" s="70"/>
      <c r="H164" s="70" t="s">
        <v>9</v>
      </c>
      <c r="I164" s="70">
        <v>6450</v>
      </c>
      <c r="J164" s="20"/>
      <c r="K164" s="20"/>
      <c r="L164" s="20">
        <v>6450</v>
      </c>
      <c r="M164" s="2">
        <v>25</v>
      </c>
    </row>
    <row r="165" spans="1:13" ht="30" customHeight="1">
      <c r="A165" s="14"/>
      <c r="B165" s="76">
        <v>44868</v>
      </c>
      <c r="C165" s="78" t="s">
        <v>250</v>
      </c>
      <c r="D165" s="75"/>
      <c r="E165" s="76" t="s">
        <v>251</v>
      </c>
      <c r="F165" s="76"/>
      <c r="G165" s="70"/>
      <c r="H165" s="70" t="s">
        <v>8</v>
      </c>
      <c r="I165" s="70">
        <f t="shared" ref="I165:I176" si="7">L165+J165</f>
        <v>172.93</v>
      </c>
      <c r="J165" s="20">
        <v>172.93</v>
      </c>
      <c r="K165" s="20"/>
      <c r="L165" s="20"/>
    </row>
    <row r="166" spans="1:13" ht="30.75" customHeight="1">
      <c r="A166" s="14"/>
      <c r="B166" s="76"/>
      <c r="C166" s="78"/>
      <c r="D166" s="75"/>
      <c r="E166" s="76"/>
      <c r="F166" s="76"/>
      <c r="G166" s="70"/>
      <c r="H166" s="70" t="s">
        <v>9</v>
      </c>
      <c r="I166" s="70">
        <f t="shared" si="7"/>
        <v>172.93</v>
      </c>
      <c r="J166" s="20">
        <v>172.93</v>
      </c>
      <c r="K166" s="20"/>
      <c r="L166" s="20"/>
    </row>
    <row r="167" spans="1:13" ht="41.25" customHeight="1">
      <c r="A167" s="14"/>
      <c r="B167" s="76">
        <v>44904</v>
      </c>
      <c r="C167" s="78" t="s">
        <v>252</v>
      </c>
      <c r="D167" s="75"/>
      <c r="E167" s="76" t="s">
        <v>253</v>
      </c>
      <c r="F167" s="76"/>
      <c r="G167" s="70"/>
      <c r="H167" s="70" t="s">
        <v>8</v>
      </c>
      <c r="I167" s="70">
        <f t="shared" si="7"/>
        <v>15050</v>
      </c>
      <c r="J167" s="20"/>
      <c r="K167" s="20"/>
      <c r="L167" s="20">
        <v>15050</v>
      </c>
    </row>
    <row r="168" spans="1:13" ht="63" customHeight="1">
      <c r="A168" s="14"/>
      <c r="B168" s="76"/>
      <c r="C168" s="78"/>
      <c r="D168" s="75"/>
      <c r="E168" s="76"/>
      <c r="F168" s="76"/>
      <c r="G168" s="70"/>
      <c r="H168" s="70" t="s">
        <v>9</v>
      </c>
      <c r="I168" s="70">
        <f t="shared" si="7"/>
        <v>15050</v>
      </c>
      <c r="J168" s="20"/>
      <c r="K168" s="20"/>
      <c r="L168" s="20">
        <v>15050</v>
      </c>
      <c r="M168" s="2">
        <v>46</v>
      </c>
    </row>
    <row r="169" spans="1:13" ht="30" customHeight="1">
      <c r="A169" s="14"/>
      <c r="B169" s="76">
        <v>44915</v>
      </c>
      <c r="C169" s="78" t="s">
        <v>254</v>
      </c>
      <c r="D169" s="75"/>
      <c r="E169" s="76" t="s">
        <v>296</v>
      </c>
      <c r="F169" s="76"/>
      <c r="G169" s="70"/>
      <c r="H169" s="70" t="s">
        <v>8</v>
      </c>
      <c r="I169" s="70">
        <f t="shared" si="7"/>
        <v>25400</v>
      </c>
      <c r="J169" s="20"/>
      <c r="K169" s="20"/>
      <c r="L169" s="20">
        <v>25400</v>
      </c>
    </row>
    <row r="170" spans="1:13" ht="42" customHeight="1">
      <c r="A170" s="14"/>
      <c r="B170" s="76"/>
      <c r="C170" s="78"/>
      <c r="D170" s="75"/>
      <c r="E170" s="76"/>
      <c r="F170" s="76"/>
      <c r="G170" s="70"/>
      <c r="H170" s="70" t="s">
        <v>9</v>
      </c>
      <c r="I170" s="70">
        <f t="shared" si="7"/>
        <v>25400</v>
      </c>
      <c r="J170" s="20"/>
      <c r="K170" s="20"/>
      <c r="L170" s="20">
        <v>25400</v>
      </c>
      <c r="M170" s="2">
        <v>76</v>
      </c>
    </row>
    <row r="171" spans="1:13" ht="41.25" customHeight="1">
      <c r="A171" s="14"/>
      <c r="B171" s="76">
        <v>44917</v>
      </c>
      <c r="C171" s="78" t="s">
        <v>255</v>
      </c>
      <c r="D171" s="75"/>
      <c r="E171" s="76" t="s">
        <v>295</v>
      </c>
      <c r="F171" s="76"/>
      <c r="G171" s="70"/>
      <c r="H171" s="70" t="s">
        <v>8</v>
      </c>
      <c r="I171" s="70">
        <f t="shared" si="7"/>
        <v>39500</v>
      </c>
      <c r="J171" s="20"/>
      <c r="K171" s="20"/>
      <c r="L171" s="20">
        <v>39500</v>
      </c>
    </row>
    <row r="172" spans="1:13" ht="47.25" customHeight="1">
      <c r="A172" s="14"/>
      <c r="B172" s="76"/>
      <c r="C172" s="78"/>
      <c r="D172" s="75"/>
      <c r="E172" s="76"/>
      <c r="F172" s="76"/>
      <c r="G172" s="70"/>
      <c r="H172" s="70" t="s">
        <v>9</v>
      </c>
      <c r="I172" s="70">
        <f t="shared" si="7"/>
        <v>39500</v>
      </c>
      <c r="J172" s="20"/>
      <c r="K172" s="20"/>
      <c r="L172" s="20">
        <v>39500</v>
      </c>
      <c r="M172" s="2">
        <v>79</v>
      </c>
    </row>
    <row r="173" spans="1:13" ht="37.5" customHeight="1">
      <c r="A173" s="14"/>
      <c r="B173" s="76">
        <v>44918</v>
      </c>
      <c r="C173" s="78" t="s">
        <v>256</v>
      </c>
      <c r="D173" s="75" t="s">
        <v>258</v>
      </c>
      <c r="E173" s="76" t="s">
        <v>257</v>
      </c>
      <c r="F173" s="76" t="s">
        <v>110</v>
      </c>
      <c r="G173" s="70"/>
      <c r="H173" s="70" t="s">
        <v>8</v>
      </c>
      <c r="I173" s="70">
        <f t="shared" si="7"/>
        <v>500</v>
      </c>
      <c r="J173" s="20"/>
      <c r="K173" s="20"/>
      <c r="L173" s="20">
        <v>500</v>
      </c>
    </row>
    <row r="174" spans="1:13" ht="38.25" customHeight="1">
      <c r="A174" s="14"/>
      <c r="B174" s="76"/>
      <c r="C174" s="78"/>
      <c r="D174" s="75"/>
      <c r="E174" s="76"/>
      <c r="F174" s="76"/>
      <c r="G174" s="70"/>
      <c r="H174" s="70" t="s">
        <v>9</v>
      </c>
      <c r="I174" s="70">
        <f t="shared" si="7"/>
        <v>500</v>
      </c>
      <c r="J174" s="20"/>
      <c r="K174" s="20"/>
      <c r="L174" s="20">
        <v>500</v>
      </c>
    </row>
    <row r="175" spans="1:13" ht="39" customHeight="1">
      <c r="A175" s="14"/>
      <c r="B175" s="76" t="s">
        <v>260</v>
      </c>
      <c r="C175" s="78" t="s">
        <v>259</v>
      </c>
      <c r="D175" s="75"/>
      <c r="E175" s="76" t="s">
        <v>294</v>
      </c>
      <c r="F175" s="76" t="s">
        <v>237</v>
      </c>
      <c r="G175" s="70"/>
      <c r="H175" s="70" t="s">
        <v>8</v>
      </c>
      <c r="I175" s="70">
        <f t="shared" si="7"/>
        <v>14450</v>
      </c>
      <c r="J175" s="20"/>
      <c r="K175" s="20"/>
      <c r="L175" s="20">
        <v>14450</v>
      </c>
    </row>
    <row r="176" spans="1:13" ht="47.25" customHeight="1">
      <c r="A176" s="14"/>
      <c r="B176" s="76"/>
      <c r="C176" s="78"/>
      <c r="D176" s="75"/>
      <c r="E176" s="76"/>
      <c r="F176" s="76"/>
      <c r="G176" s="70"/>
      <c r="H176" s="70" t="s">
        <v>9</v>
      </c>
      <c r="I176" s="70">
        <f t="shared" si="7"/>
        <v>14450</v>
      </c>
      <c r="J176" s="20"/>
      <c r="K176" s="20"/>
      <c r="L176" s="20">
        <v>14450</v>
      </c>
      <c r="M176" s="2">
        <v>34</v>
      </c>
    </row>
    <row r="177" spans="1:15" ht="36.75" customHeight="1">
      <c r="A177" s="20"/>
      <c r="B177" s="79"/>
      <c r="C177" s="79"/>
      <c r="D177" s="82"/>
      <c r="E177" s="84" t="s">
        <v>10</v>
      </c>
      <c r="F177" s="84">
        <f>L177+J177</f>
        <v>346352.11000000004</v>
      </c>
      <c r="G177" s="20"/>
      <c r="H177" s="16" t="s">
        <v>8</v>
      </c>
      <c r="I177" s="16">
        <f>L177+K177+J177</f>
        <v>356352.11000000004</v>
      </c>
      <c r="J177" s="20">
        <f t="shared" ref="J177:L178" si="8">J175+J173+J171+J169+J167+J165+J163+J161+J159+J157+J155+J153+J151+J149+J147+J145+J143+J141+J139+J137+J135+J133+J131+J129+J127+J125+J123+J121+J119+J117+J115+J113+J111+J109+J107+J105+J103+J101+J99+J97+J95+J93+J91+J89+J87+J85+J83+J81+J79+J77+J75+J73+J71+J69+J67+J65+J63+J61+J59+J57+J55+J53+J51+J49+J47+J45+J43+J41+J39+J37+J35+J33+J31+J29+J27+J25+J23+J21+J19+J17+J15+J13+J11+J9+J7+J5</f>
        <v>6375.93</v>
      </c>
      <c r="K177" s="20">
        <f t="shared" si="8"/>
        <v>10000</v>
      </c>
      <c r="L177" s="20">
        <f t="shared" si="8"/>
        <v>339976.18000000005</v>
      </c>
      <c r="M177" s="2">
        <f>SUM(M5:M176)</f>
        <v>733</v>
      </c>
    </row>
    <row r="178" spans="1:15" ht="36.75" customHeight="1">
      <c r="A178" s="15"/>
      <c r="B178" s="80"/>
      <c r="C178" s="81"/>
      <c r="D178" s="83"/>
      <c r="E178" s="85"/>
      <c r="F178" s="85"/>
      <c r="G178" s="15"/>
      <c r="H178" s="15" t="s">
        <v>9</v>
      </c>
      <c r="I178" s="33">
        <f>L178+K178+J178</f>
        <v>356352.11000000004</v>
      </c>
      <c r="J178" s="29">
        <f t="shared" si="8"/>
        <v>6375.93</v>
      </c>
      <c r="K178" s="29">
        <f t="shared" si="8"/>
        <v>10000</v>
      </c>
      <c r="L178" s="20">
        <f t="shared" si="8"/>
        <v>339976.18000000005</v>
      </c>
    </row>
    <row r="179" spans="1:15" s="24" customFormat="1" ht="36.75" hidden="1" customHeight="1">
      <c r="A179" s="23"/>
      <c r="B179" s="86"/>
      <c r="C179" s="76" t="s">
        <v>305</v>
      </c>
      <c r="D179" s="78"/>
      <c r="E179" s="75" t="s">
        <v>2</v>
      </c>
      <c r="F179" s="76" t="s">
        <v>303</v>
      </c>
      <c r="G179" s="31"/>
      <c r="H179" s="31"/>
      <c r="I179" s="31"/>
      <c r="J179" s="31"/>
      <c r="K179" s="31"/>
      <c r="L179" s="36"/>
      <c r="M179" s="66"/>
    </row>
    <row r="180" spans="1:15" ht="36.75" hidden="1" customHeight="1">
      <c r="A180" s="31"/>
      <c r="B180" s="87"/>
      <c r="C180" s="76"/>
      <c r="D180" s="78"/>
      <c r="E180" s="75"/>
      <c r="F180" s="76"/>
      <c r="G180" s="61"/>
      <c r="H180" s="61"/>
      <c r="I180" s="61"/>
      <c r="J180" s="31"/>
      <c r="K180" s="31" t="s">
        <v>304</v>
      </c>
      <c r="L180" s="36"/>
      <c r="M180" s="34"/>
      <c r="N180" s="77"/>
      <c r="O180" s="77"/>
    </row>
    <row r="181" spans="1:15" ht="36.75" hidden="1" customHeight="1">
      <c r="C181" s="60">
        <v>1</v>
      </c>
      <c r="D181" s="61"/>
      <c r="E181" s="65" t="s">
        <v>293</v>
      </c>
      <c r="F181" s="60">
        <v>70</v>
      </c>
      <c r="G181" s="61"/>
      <c r="H181" s="61"/>
      <c r="I181" s="61"/>
      <c r="J181" s="61"/>
      <c r="K181" s="60">
        <f>I54+I98+I116+I118+I134</f>
        <v>50880.53</v>
      </c>
      <c r="L181" s="36"/>
      <c r="M181" s="67"/>
    </row>
    <row r="182" spans="1:15" ht="53.25" hidden="1" customHeight="1">
      <c r="C182" s="60">
        <v>2</v>
      </c>
      <c r="D182" s="62"/>
      <c r="E182" s="63" t="s">
        <v>291</v>
      </c>
      <c r="F182" s="60" t="s">
        <v>302</v>
      </c>
      <c r="G182" s="61"/>
      <c r="H182" s="61"/>
      <c r="I182" s="61"/>
      <c r="J182" s="61"/>
      <c r="K182" s="60">
        <f>I80+I88+I152</f>
        <v>13903</v>
      </c>
      <c r="L182" s="36"/>
      <c r="M182" s="67"/>
    </row>
    <row r="183" spans="1:15" ht="33.75" hidden="1" customHeight="1">
      <c r="C183" s="60">
        <v>3</v>
      </c>
      <c r="D183" s="62"/>
      <c r="E183" s="63" t="s">
        <v>301</v>
      </c>
      <c r="F183" s="60">
        <f>389+57+198</f>
        <v>644</v>
      </c>
      <c r="G183" s="61"/>
      <c r="H183" s="61"/>
      <c r="I183" s="61"/>
      <c r="J183" s="61"/>
      <c r="K183" s="60">
        <v>242069</v>
      </c>
      <c r="L183" s="36"/>
      <c r="M183" s="67"/>
    </row>
    <row r="184" spans="1:15" ht="35.25" hidden="1" customHeight="1">
      <c r="C184" s="60">
        <v>4</v>
      </c>
      <c r="D184" s="62"/>
      <c r="E184" s="63" t="s">
        <v>292</v>
      </c>
      <c r="F184" s="60" t="s">
        <v>302</v>
      </c>
      <c r="G184" s="61"/>
      <c r="H184" s="61"/>
      <c r="I184" s="61"/>
      <c r="J184" s="61"/>
      <c r="K184" s="60">
        <f>I86</f>
        <v>10000</v>
      </c>
      <c r="L184" s="36"/>
      <c r="M184" s="67"/>
    </row>
    <row r="185" spans="1:15" s="24" customFormat="1" ht="36.75" hidden="1" customHeight="1">
      <c r="A185" s="23"/>
      <c r="B185" s="35"/>
      <c r="C185" s="60">
        <v>5</v>
      </c>
      <c r="D185" s="31"/>
      <c r="E185" s="32" t="s">
        <v>297</v>
      </c>
      <c r="F185" s="64">
        <v>5</v>
      </c>
      <c r="G185" s="31"/>
      <c r="H185" s="31"/>
      <c r="I185" s="31"/>
      <c r="J185" s="31"/>
      <c r="K185" s="31">
        <v>2500</v>
      </c>
      <c r="L185" s="36"/>
      <c r="M185" s="66"/>
    </row>
    <row r="186" spans="1:15" s="24" customFormat="1" ht="36.75" hidden="1" customHeight="1">
      <c r="A186" s="23"/>
      <c r="B186" s="35"/>
      <c r="C186" s="60">
        <v>6</v>
      </c>
      <c r="D186" s="31"/>
      <c r="E186" s="32" t="s">
        <v>298</v>
      </c>
      <c r="F186" s="64">
        <v>24</v>
      </c>
      <c r="G186" s="31"/>
      <c r="H186" s="31"/>
      <c r="I186" s="31"/>
      <c r="J186" s="31"/>
      <c r="K186" s="31">
        <v>12000</v>
      </c>
      <c r="L186" s="36"/>
      <c r="M186" s="66"/>
    </row>
    <row r="187" spans="1:15" s="24" customFormat="1" ht="36.75" hidden="1" customHeight="1">
      <c r="A187" s="23"/>
      <c r="B187" s="35"/>
      <c r="C187" s="60">
        <v>7</v>
      </c>
      <c r="D187" s="31"/>
      <c r="E187" s="32" t="s">
        <v>299</v>
      </c>
      <c r="F187" s="64">
        <v>35</v>
      </c>
      <c r="G187" s="31"/>
      <c r="H187" s="31"/>
      <c r="I187" s="31"/>
      <c r="J187" s="31"/>
      <c r="K187" s="31">
        <v>17500</v>
      </c>
      <c r="L187" s="36"/>
      <c r="M187" s="66"/>
    </row>
    <row r="188" spans="1:15" s="24" customFormat="1" ht="26.25" hidden="1" customHeight="1">
      <c r="A188" s="23"/>
      <c r="B188" s="35"/>
      <c r="C188" s="60">
        <v>8</v>
      </c>
      <c r="D188" s="31"/>
      <c r="E188" s="32" t="s">
        <v>300</v>
      </c>
      <c r="F188" s="64">
        <v>15</v>
      </c>
      <c r="G188" s="31"/>
      <c r="H188" s="31"/>
      <c r="I188" s="31"/>
      <c r="J188" s="31"/>
      <c r="K188" s="31">
        <v>7500</v>
      </c>
      <c r="L188" s="36"/>
      <c r="M188" s="66"/>
    </row>
    <row r="189" spans="1:15" s="24" customFormat="1" ht="36.75" hidden="1" customHeight="1">
      <c r="A189" s="23"/>
      <c r="B189" s="36"/>
      <c r="C189" s="64"/>
      <c r="D189" s="31"/>
      <c r="E189" s="32" t="s">
        <v>10</v>
      </c>
      <c r="F189" s="32">
        <f>SUM(F181:F188)</f>
        <v>793</v>
      </c>
      <c r="G189" s="31"/>
      <c r="H189" s="31"/>
      <c r="I189" s="31"/>
      <c r="J189" s="31"/>
      <c r="K189" s="31">
        <f>SUM(K181:K188)</f>
        <v>356352.53</v>
      </c>
      <c r="L189" s="36"/>
      <c r="M189" s="66"/>
    </row>
    <row r="190" spans="1:15" s="24" customFormat="1" ht="36.75" hidden="1" customHeight="1">
      <c r="A190" s="23"/>
      <c r="B190" s="86"/>
      <c r="C190" s="86"/>
      <c r="D190" s="87"/>
      <c r="E190" s="98"/>
      <c r="F190" s="98"/>
      <c r="G190" s="36"/>
      <c r="H190" s="36"/>
      <c r="I190" s="36"/>
      <c r="J190" s="36"/>
      <c r="K190" s="36"/>
      <c r="L190" s="36"/>
    </row>
    <row r="191" spans="1:15" ht="36.75" hidden="1" customHeight="1">
      <c r="A191" s="59"/>
      <c r="B191" s="87"/>
      <c r="C191" s="86"/>
      <c r="D191" s="87"/>
      <c r="E191" s="98"/>
      <c r="F191" s="98"/>
      <c r="G191" s="36"/>
      <c r="H191" s="36"/>
      <c r="I191" s="36"/>
      <c r="J191" s="36"/>
      <c r="K191" s="36"/>
      <c r="L191" s="36"/>
      <c r="M191" s="24"/>
    </row>
    <row r="192" spans="1:15" ht="36.75" customHeight="1">
      <c r="A192" s="14"/>
      <c r="B192" s="86"/>
      <c r="C192" s="86"/>
      <c r="D192" s="87"/>
      <c r="E192" s="98"/>
      <c r="F192" s="98"/>
      <c r="G192" s="36"/>
      <c r="H192" s="36"/>
      <c r="I192" s="36"/>
      <c r="J192" s="36"/>
      <c r="K192" s="36"/>
      <c r="L192" s="36"/>
      <c r="M192" s="24"/>
    </row>
    <row r="193" spans="1:13" ht="36.75" customHeight="1">
      <c r="A193" s="14"/>
      <c r="B193" s="87"/>
      <c r="C193" s="86"/>
      <c r="D193" s="87"/>
      <c r="E193" s="98"/>
      <c r="F193" s="98"/>
      <c r="G193" s="36"/>
      <c r="H193" s="36"/>
      <c r="I193" s="36"/>
      <c r="J193" s="36"/>
      <c r="K193" s="36"/>
      <c r="L193" s="36"/>
      <c r="M193" s="24"/>
    </row>
    <row r="194" spans="1:13" ht="36.75" customHeight="1">
      <c r="A194" s="14"/>
      <c r="B194" s="86"/>
      <c r="C194" s="86"/>
      <c r="D194" s="87"/>
      <c r="E194" s="98"/>
      <c r="F194" s="98"/>
      <c r="G194" s="36"/>
      <c r="H194" s="36"/>
      <c r="I194" s="36"/>
      <c r="J194" s="36"/>
      <c r="K194" s="36"/>
      <c r="L194" s="36"/>
      <c r="M194" s="24"/>
    </row>
    <row r="195" spans="1:13" ht="36.75" customHeight="1">
      <c r="A195" s="14"/>
      <c r="B195" s="87"/>
      <c r="C195" s="86"/>
      <c r="D195" s="87"/>
      <c r="E195" s="98"/>
      <c r="F195" s="98"/>
      <c r="G195" s="36"/>
      <c r="H195" s="36"/>
      <c r="I195" s="36"/>
      <c r="J195" s="36"/>
      <c r="K195" s="36"/>
      <c r="L195" s="36"/>
      <c r="M195" s="24"/>
    </row>
    <row r="196" spans="1:13" ht="36.75" customHeight="1">
      <c r="A196" s="14"/>
      <c r="B196" s="86"/>
      <c r="C196" s="86"/>
      <c r="D196" s="87"/>
      <c r="E196" s="98"/>
      <c r="F196" s="98"/>
      <c r="G196" s="36"/>
      <c r="H196" s="36"/>
      <c r="I196" s="36"/>
      <c r="J196" s="36"/>
      <c r="K196" s="36"/>
      <c r="L196" s="36"/>
      <c r="M196" s="24"/>
    </row>
    <row r="197" spans="1:13" ht="36.75" customHeight="1">
      <c r="A197" s="14"/>
      <c r="B197" s="87"/>
      <c r="C197" s="86"/>
      <c r="D197" s="87"/>
      <c r="E197" s="98"/>
      <c r="F197" s="98"/>
      <c r="G197" s="36"/>
      <c r="H197" s="36"/>
      <c r="I197" s="36"/>
      <c r="J197" s="36"/>
      <c r="K197" s="36"/>
      <c r="L197" s="36"/>
      <c r="M197" s="24"/>
    </row>
    <row r="198" spans="1:13" ht="36.75" customHeight="1">
      <c r="A198" s="14"/>
      <c r="B198" s="86"/>
      <c r="C198" s="86"/>
      <c r="D198" s="87"/>
      <c r="E198" s="98"/>
      <c r="F198" s="98"/>
      <c r="G198" s="36"/>
      <c r="H198" s="36"/>
      <c r="I198" s="36"/>
      <c r="J198" s="36"/>
      <c r="K198" s="36"/>
      <c r="L198" s="36"/>
      <c r="M198" s="24"/>
    </row>
    <row r="199" spans="1:13" ht="36.75" customHeight="1">
      <c r="A199" s="14"/>
      <c r="B199" s="87"/>
      <c r="C199" s="86"/>
      <c r="D199" s="87"/>
      <c r="E199" s="98"/>
      <c r="F199" s="98"/>
      <c r="G199" s="36"/>
      <c r="H199" s="36"/>
      <c r="I199" s="36"/>
      <c r="J199" s="36"/>
      <c r="K199" s="36"/>
      <c r="L199" s="36"/>
      <c r="M199" s="24"/>
    </row>
    <row r="200" spans="1:13" ht="36.75" customHeight="1">
      <c r="A200" s="20"/>
      <c r="B200" s="81"/>
      <c r="C200" s="81"/>
      <c r="D200" s="83"/>
      <c r="E200" s="85"/>
      <c r="F200" s="85"/>
      <c r="G200" s="30"/>
      <c r="H200" s="16"/>
      <c r="I200" s="16"/>
      <c r="J200" s="30"/>
      <c r="K200" s="30"/>
      <c r="L200" s="30"/>
    </row>
    <row r="201" spans="1:13" ht="36.75" customHeight="1">
      <c r="A201" s="20"/>
      <c r="B201" s="94"/>
      <c r="C201" s="80"/>
      <c r="D201" s="94"/>
      <c r="E201" s="93"/>
      <c r="F201" s="93"/>
      <c r="G201" s="20"/>
      <c r="H201" s="20"/>
      <c r="I201" s="16"/>
      <c r="J201" s="20"/>
      <c r="K201" s="20"/>
      <c r="L201" s="20"/>
    </row>
    <row r="202" spans="1:13" ht="36.75" customHeight="1">
      <c r="A202" s="20"/>
      <c r="B202" s="79"/>
      <c r="C202" s="79"/>
      <c r="D202" s="82"/>
      <c r="E202" s="84"/>
      <c r="F202" s="84"/>
      <c r="G202" s="20"/>
      <c r="H202" s="16"/>
      <c r="I202" s="16"/>
      <c r="J202" s="20"/>
      <c r="K202" s="20"/>
      <c r="L202" s="20"/>
    </row>
    <row r="203" spans="1:13" ht="36.75" customHeight="1">
      <c r="A203" s="20"/>
      <c r="B203" s="94"/>
      <c r="C203" s="80"/>
      <c r="D203" s="94"/>
      <c r="E203" s="93"/>
      <c r="F203" s="93"/>
      <c r="G203" s="20"/>
      <c r="H203" s="20"/>
      <c r="I203" s="16"/>
      <c r="J203" s="20"/>
      <c r="K203" s="20"/>
      <c r="L203" s="20"/>
    </row>
    <row r="204" spans="1:13" ht="36.75" customHeight="1">
      <c r="A204" s="20"/>
      <c r="B204" s="79"/>
      <c r="C204" s="79"/>
      <c r="D204" s="82"/>
      <c r="E204" s="84"/>
      <c r="F204" s="17"/>
      <c r="G204" s="20"/>
      <c r="H204" s="16"/>
      <c r="I204" s="16"/>
      <c r="J204" s="20"/>
      <c r="K204" s="20"/>
      <c r="L204" s="20"/>
    </row>
    <row r="205" spans="1:13" ht="36.75" customHeight="1">
      <c r="A205" s="20"/>
      <c r="B205" s="94"/>
      <c r="C205" s="80"/>
      <c r="D205" s="94"/>
      <c r="E205" s="93"/>
      <c r="F205" s="17"/>
      <c r="G205" s="20"/>
      <c r="H205" s="20"/>
      <c r="I205" s="16"/>
      <c r="J205" s="20"/>
      <c r="K205" s="20"/>
      <c r="L205" s="20"/>
    </row>
    <row r="206" spans="1:13" ht="36.75" customHeight="1">
      <c r="A206" s="20"/>
      <c r="B206" s="79"/>
      <c r="C206" s="79"/>
      <c r="D206" s="82"/>
      <c r="E206" s="84"/>
      <c r="F206" s="84"/>
      <c r="G206" s="20"/>
      <c r="H206" s="16"/>
      <c r="I206" s="16"/>
      <c r="J206" s="20"/>
      <c r="K206" s="20"/>
      <c r="L206" s="20"/>
    </row>
    <row r="207" spans="1:13" ht="36.75" customHeight="1">
      <c r="A207" s="20"/>
      <c r="B207" s="94"/>
      <c r="C207" s="80"/>
      <c r="D207" s="94"/>
      <c r="E207" s="93"/>
      <c r="F207" s="93"/>
      <c r="G207" s="20"/>
      <c r="H207" s="20"/>
      <c r="I207" s="16"/>
      <c r="J207" s="20"/>
      <c r="K207" s="20"/>
      <c r="L207" s="20"/>
    </row>
    <row r="208" spans="1:13" ht="36.75" customHeight="1">
      <c r="A208" s="20"/>
      <c r="B208" s="79"/>
      <c r="C208" s="79"/>
      <c r="D208" s="82"/>
      <c r="E208" s="84"/>
      <c r="F208" s="84"/>
      <c r="G208" s="20"/>
      <c r="H208" s="16"/>
      <c r="I208" s="16"/>
      <c r="J208" s="20"/>
      <c r="K208" s="20"/>
      <c r="L208" s="20"/>
    </row>
    <row r="209" spans="1:15" ht="36.75" customHeight="1">
      <c r="A209" s="20"/>
      <c r="B209" s="94"/>
      <c r="C209" s="80"/>
      <c r="D209" s="94"/>
      <c r="E209" s="93"/>
      <c r="F209" s="93"/>
      <c r="G209" s="20"/>
      <c r="H209" s="20"/>
      <c r="I209" s="16"/>
      <c r="J209" s="20"/>
      <c r="K209" s="20"/>
      <c r="L209" s="20"/>
    </row>
    <row r="210" spans="1:15" ht="36.75" customHeight="1">
      <c r="A210" s="20"/>
      <c r="B210" s="79"/>
      <c r="C210" s="79"/>
      <c r="D210" s="82"/>
      <c r="E210" s="84"/>
      <c r="F210" s="84"/>
      <c r="G210" s="20"/>
      <c r="H210" s="16"/>
      <c r="I210" s="16"/>
      <c r="J210" s="20"/>
      <c r="K210" s="20"/>
      <c r="L210" s="20"/>
    </row>
    <row r="211" spans="1:15" ht="36.75" customHeight="1">
      <c r="A211" s="20"/>
      <c r="B211" s="94"/>
      <c r="C211" s="80"/>
      <c r="D211" s="94"/>
      <c r="E211" s="93"/>
      <c r="F211" s="93"/>
      <c r="G211" s="20"/>
      <c r="H211" s="20"/>
      <c r="I211" s="16"/>
      <c r="J211" s="20"/>
      <c r="K211" s="20"/>
      <c r="L211" s="20"/>
    </row>
    <row r="212" spans="1:15" ht="36.75" customHeight="1">
      <c r="A212" s="20"/>
      <c r="B212" s="79"/>
      <c r="C212" s="79"/>
      <c r="D212" s="82"/>
      <c r="E212" s="84"/>
      <c r="F212" s="84"/>
      <c r="G212" s="20"/>
      <c r="H212" s="16"/>
      <c r="I212" s="16"/>
      <c r="J212" s="20"/>
      <c r="K212" s="20"/>
      <c r="L212" s="20"/>
    </row>
    <row r="213" spans="1:15" ht="36.75" customHeight="1">
      <c r="A213" s="20"/>
      <c r="B213" s="94"/>
      <c r="C213" s="80"/>
      <c r="D213" s="94"/>
      <c r="E213" s="93"/>
      <c r="F213" s="93"/>
      <c r="G213" s="20"/>
      <c r="H213" s="20"/>
      <c r="I213" s="16"/>
      <c r="J213" s="20"/>
      <c r="K213" s="20"/>
      <c r="L213" s="20"/>
    </row>
    <row r="214" spans="1:15" ht="36.75" customHeight="1">
      <c r="A214" s="20"/>
      <c r="B214" s="79"/>
      <c r="C214" s="79"/>
      <c r="D214" s="82"/>
      <c r="E214" s="84"/>
      <c r="F214" s="84"/>
      <c r="G214" s="20"/>
      <c r="H214" s="16"/>
      <c r="I214" s="16"/>
      <c r="J214" s="20"/>
      <c r="K214" s="20"/>
      <c r="L214" s="20"/>
    </row>
    <row r="215" spans="1:15" ht="36.75" customHeight="1">
      <c r="A215" s="20"/>
      <c r="B215" s="94"/>
      <c r="C215" s="80"/>
      <c r="D215" s="94"/>
      <c r="E215" s="93"/>
      <c r="F215" s="93"/>
      <c r="G215" s="20"/>
      <c r="H215" s="20"/>
      <c r="I215" s="16"/>
      <c r="J215" s="20"/>
      <c r="K215" s="20"/>
      <c r="L215" s="20"/>
    </row>
    <row r="216" spans="1:15" ht="36.75" customHeight="1">
      <c r="A216" s="20"/>
      <c r="B216" s="79"/>
      <c r="C216" s="79"/>
      <c r="D216" s="82"/>
      <c r="E216" s="84"/>
      <c r="F216" s="84"/>
      <c r="G216" s="20"/>
      <c r="H216" s="16"/>
      <c r="I216" s="16"/>
      <c r="J216" s="20"/>
      <c r="K216" s="20"/>
      <c r="L216" s="20"/>
    </row>
    <row r="217" spans="1:15" ht="36.75" customHeight="1">
      <c r="A217" s="20"/>
      <c r="B217" s="94"/>
      <c r="C217" s="80"/>
      <c r="D217" s="94"/>
      <c r="E217" s="93"/>
      <c r="F217" s="93"/>
      <c r="G217" s="20"/>
      <c r="H217" s="20"/>
      <c r="I217" s="16"/>
      <c r="J217" s="20"/>
      <c r="K217" s="20"/>
      <c r="L217" s="20"/>
    </row>
    <row r="218" spans="1:15" ht="36.75" customHeight="1">
      <c r="A218" s="20"/>
      <c r="B218" s="79"/>
      <c r="C218" s="79"/>
      <c r="D218" s="82"/>
      <c r="E218" s="84"/>
      <c r="F218" s="84"/>
      <c r="G218" s="20"/>
      <c r="H218" s="16"/>
      <c r="I218" s="16"/>
      <c r="J218" s="20"/>
      <c r="K218" s="20"/>
      <c r="L218" s="20"/>
    </row>
    <row r="219" spans="1:15" ht="36.75" customHeight="1">
      <c r="A219" s="20"/>
      <c r="B219" s="94"/>
      <c r="C219" s="80"/>
      <c r="D219" s="94"/>
      <c r="E219" s="93"/>
      <c r="F219" s="93"/>
      <c r="G219" s="20"/>
      <c r="H219" s="20"/>
      <c r="I219" s="16"/>
      <c r="J219" s="20"/>
      <c r="K219" s="20"/>
      <c r="L219" s="20"/>
      <c r="N219" s="22"/>
    </row>
    <row r="220" spans="1:15" ht="36.75" customHeight="1">
      <c r="A220" s="20"/>
      <c r="B220" s="79"/>
      <c r="C220" s="79"/>
      <c r="D220" s="82"/>
      <c r="E220" s="84"/>
      <c r="F220" s="84"/>
      <c r="G220" s="20"/>
      <c r="H220" s="16"/>
      <c r="I220" s="16"/>
      <c r="J220" s="20"/>
      <c r="K220" s="20"/>
      <c r="L220" s="20"/>
    </row>
    <row r="221" spans="1:15" ht="36.75" customHeight="1">
      <c r="A221" s="20"/>
      <c r="B221" s="94"/>
      <c r="C221" s="80"/>
      <c r="D221" s="94"/>
      <c r="E221" s="93"/>
      <c r="F221" s="93"/>
      <c r="G221" s="20"/>
      <c r="H221" s="20"/>
      <c r="I221" s="16"/>
      <c r="J221" s="20"/>
      <c r="K221" s="20"/>
      <c r="L221" s="20"/>
    </row>
    <row r="222" spans="1:15" ht="36.75" customHeight="1">
      <c r="A222" s="20"/>
      <c r="B222" s="91"/>
      <c r="C222" s="79"/>
      <c r="D222" s="84"/>
      <c r="E222" s="84"/>
      <c r="F222" s="84"/>
      <c r="G222" s="20"/>
      <c r="H222" s="16"/>
      <c r="I222" s="16"/>
      <c r="J222" s="20"/>
      <c r="K222" s="20"/>
      <c r="L222" s="20"/>
      <c r="N222" s="22"/>
      <c r="O222" s="22"/>
    </row>
    <row r="223" spans="1:15" ht="36.75" customHeight="1">
      <c r="A223" s="20"/>
      <c r="B223" s="93"/>
      <c r="C223" s="80"/>
      <c r="D223" s="93"/>
      <c r="E223" s="94"/>
      <c r="F223" s="93"/>
      <c r="G223" s="20"/>
      <c r="H223" s="20"/>
      <c r="I223" s="16"/>
      <c r="J223" s="20"/>
      <c r="K223" s="20"/>
      <c r="L223" s="20"/>
    </row>
    <row r="224" spans="1:15" ht="36.75" customHeight="1">
      <c r="A224" s="20"/>
      <c r="B224" s="91"/>
      <c r="C224" s="79"/>
      <c r="D224" s="84"/>
      <c r="E224" s="84"/>
      <c r="F224" s="84"/>
      <c r="G224" s="20"/>
      <c r="H224" s="16"/>
      <c r="I224" s="16"/>
      <c r="J224" s="20"/>
      <c r="K224" s="20"/>
      <c r="L224" s="20"/>
    </row>
    <row r="225" spans="1:23" ht="36.75" customHeight="1">
      <c r="A225" s="20"/>
      <c r="B225" s="92"/>
      <c r="C225" s="80"/>
      <c r="D225" s="93"/>
      <c r="E225" s="94"/>
      <c r="F225" s="93"/>
      <c r="G225" s="20"/>
      <c r="H225" s="20"/>
      <c r="I225" s="16"/>
      <c r="J225" s="20"/>
      <c r="K225" s="20"/>
      <c r="L225" s="20"/>
    </row>
    <row r="226" spans="1:23" ht="36.75" customHeight="1">
      <c r="A226" s="20"/>
      <c r="B226" s="79"/>
      <c r="C226" s="79"/>
      <c r="D226" s="84"/>
      <c r="E226" s="84"/>
      <c r="F226" s="84"/>
      <c r="G226" s="20"/>
      <c r="H226" s="16"/>
      <c r="I226" s="16"/>
      <c r="J226" s="20"/>
      <c r="K226" s="20"/>
      <c r="L226" s="20"/>
      <c r="M226" s="2" t="s">
        <v>196</v>
      </c>
    </row>
    <row r="227" spans="1:23" ht="36.75" customHeight="1">
      <c r="A227" s="20"/>
      <c r="B227" s="94"/>
      <c r="C227" s="80"/>
      <c r="D227" s="93"/>
      <c r="E227" s="93"/>
      <c r="F227" s="93"/>
      <c r="G227" s="20"/>
      <c r="H227" s="20"/>
      <c r="I227" s="16"/>
      <c r="J227" s="20"/>
      <c r="K227" s="20"/>
      <c r="L227" s="20"/>
    </row>
    <row r="228" spans="1:23" ht="58.5" customHeight="1">
      <c r="A228" s="20"/>
      <c r="B228" s="79"/>
      <c r="C228" s="79"/>
      <c r="D228" s="84"/>
      <c r="E228" s="84"/>
      <c r="F228" s="84"/>
      <c r="G228" s="20"/>
      <c r="H228" s="16"/>
      <c r="I228" s="16"/>
      <c r="J228" s="20"/>
      <c r="K228" s="20"/>
      <c r="L228" s="20"/>
    </row>
    <row r="229" spans="1:23" ht="29.25" customHeight="1">
      <c r="A229" s="20"/>
      <c r="B229" s="94"/>
      <c r="C229" s="80"/>
      <c r="D229" s="93"/>
      <c r="E229" s="93"/>
      <c r="F229" s="93"/>
      <c r="G229" s="20"/>
      <c r="H229" s="20"/>
      <c r="I229" s="16"/>
      <c r="J229" s="20"/>
      <c r="K229" s="20"/>
      <c r="L229" s="20"/>
    </row>
    <row r="230" spans="1:23" ht="36.75" customHeight="1">
      <c r="A230" s="20"/>
      <c r="B230" s="79"/>
      <c r="C230" s="79"/>
      <c r="D230" s="84"/>
      <c r="E230" s="84"/>
      <c r="F230" s="84"/>
      <c r="G230" s="20"/>
      <c r="H230" s="16"/>
      <c r="I230" s="16"/>
      <c r="J230" s="20"/>
      <c r="K230" s="20"/>
      <c r="L230" s="20"/>
    </row>
    <row r="231" spans="1:23" ht="36.75" customHeight="1">
      <c r="A231" s="20"/>
      <c r="B231" s="94"/>
      <c r="C231" s="80"/>
      <c r="D231" s="93"/>
      <c r="E231" s="93"/>
      <c r="F231" s="93"/>
      <c r="G231" s="20"/>
      <c r="H231" s="20"/>
      <c r="I231" s="16"/>
      <c r="J231" s="20"/>
      <c r="K231" s="20"/>
      <c r="L231" s="20"/>
    </row>
    <row r="232" spans="1:23" ht="36.75" customHeight="1">
      <c r="A232" s="20"/>
      <c r="B232" s="79"/>
      <c r="C232" s="79"/>
      <c r="D232" s="84"/>
      <c r="E232" s="84"/>
      <c r="F232" s="84"/>
      <c r="G232" s="20"/>
      <c r="H232" s="16"/>
      <c r="I232" s="16"/>
      <c r="J232" s="20"/>
      <c r="K232" s="20"/>
      <c r="L232" s="20"/>
    </row>
    <row r="233" spans="1:23" ht="36.75" customHeight="1">
      <c r="A233" s="20"/>
      <c r="B233" s="94"/>
      <c r="C233" s="80"/>
      <c r="D233" s="93"/>
      <c r="E233" s="93"/>
      <c r="F233" s="93"/>
      <c r="G233" s="20"/>
      <c r="H233" s="20"/>
      <c r="I233" s="16"/>
      <c r="J233" s="20"/>
      <c r="K233" s="20"/>
      <c r="L233" s="20"/>
    </row>
    <row r="234" spans="1:23" ht="36.75" customHeight="1">
      <c r="A234" s="20"/>
      <c r="B234" s="79"/>
      <c r="C234" s="79"/>
      <c r="D234" s="84"/>
      <c r="E234" s="84"/>
      <c r="F234" s="84"/>
      <c r="G234" s="20"/>
      <c r="H234" s="16"/>
      <c r="I234" s="16"/>
      <c r="J234" s="20"/>
      <c r="K234" s="20"/>
      <c r="L234" s="20"/>
    </row>
    <row r="235" spans="1:23" ht="36.75" customHeight="1">
      <c r="A235" s="20"/>
      <c r="B235" s="94"/>
      <c r="C235" s="80"/>
      <c r="D235" s="93"/>
      <c r="E235" s="93"/>
      <c r="F235" s="93"/>
      <c r="G235" s="20"/>
      <c r="H235" s="20"/>
      <c r="I235" s="16"/>
      <c r="J235" s="20"/>
      <c r="K235" s="20"/>
      <c r="L235" s="20"/>
      <c r="O235" s="95"/>
      <c r="P235" s="96"/>
      <c r="Q235" s="97"/>
      <c r="R235" s="97"/>
    </row>
    <row r="236" spans="1:23" ht="36.75" customHeight="1">
      <c r="A236" s="20"/>
      <c r="B236" s="79"/>
      <c r="C236" s="79"/>
      <c r="D236" s="84"/>
      <c r="E236" s="84"/>
      <c r="F236" s="84"/>
      <c r="G236" s="20"/>
      <c r="H236" s="16"/>
      <c r="I236" s="16"/>
      <c r="J236" s="20"/>
      <c r="K236" s="20"/>
      <c r="L236" s="20"/>
      <c r="O236" s="96"/>
      <c r="P236" s="96"/>
      <c r="Q236" s="97"/>
      <c r="R236" s="97"/>
      <c r="S236" s="21"/>
      <c r="T236" s="21"/>
      <c r="U236" s="21"/>
      <c r="V236" s="21"/>
      <c r="W236" s="21"/>
    </row>
    <row r="237" spans="1:23" ht="35.25" customHeight="1">
      <c r="A237" s="20"/>
      <c r="B237" s="94"/>
      <c r="C237" s="80"/>
      <c r="D237" s="93"/>
      <c r="E237" s="93"/>
      <c r="F237" s="93"/>
      <c r="G237" s="20"/>
      <c r="H237" s="20"/>
      <c r="I237" s="16"/>
      <c r="J237" s="20"/>
      <c r="K237" s="20"/>
      <c r="L237" s="20"/>
    </row>
    <row r="238" spans="1:23" ht="36.75" customHeight="1">
      <c r="A238" s="20"/>
      <c r="B238" s="79"/>
      <c r="C238" s="79"/>
      <c r="D238" s="84"/>
      <c r="E238" s="84"/>
      <c r="F238" s="84"/>
      <c r="G238" s="20"/>
      <c r="H238" s="16"/>
      <c r="I238" s="16"/>
      <c r="J238" s="20"/>
      <c r="K238" s="20"/>
      <c r="L238" s="20"/>
    </row>
    <row r="239" spans="1:23" ht="36.75" customHeight="1">
      <c r="A239" s="20"/>
      <c r="B239" s="94"/>
      <c r="C239" s="80"/>
      <c r="D239" s="93"/>
      <c r="E239" s="93"/>
      <c r="F239" s="93"/>
      <c r="G239" s="20"/>
      <c r="H239" s="20"/>
      <c r="I239" s="16"/>
      <c r="J239" s="20"/>
      <c r="K239" s="20"/>
      <c r="L239" s="20"/>
    </row>
    <row r="240" spans="1:23" ht="36.75" customHeight="1">
      <c r="A240" s="20"/>
      <c r="B240" s="79"/>
      <c r="C240" s="79"/>
      <c r="D240" s="84"/>
      <c r="E240" s="84"/>
      <c r="F240" s="84"/>
      <c r="G240" s="20"/>
      <c r="H240" s="16"/>
      <c r="I240" s="16"/>
      <c r="J240" s="20"/>
      <c r="K240" s="20"/>
      <c r="L240" s="20"/>
    </row>
    <row r="241" spans="1:12" ht="36.75" customHeight="1">
      <c r="A241" s="20"/>
      <c r="B241" s="94"/>
      <c r="C241" s="80"/>
      <c r="D241" s="93"/>
      <c r="E241" s="93"/>
      <c r="F241" s="93"/>
      <c r="G241" s="20"/>
      <c r="H241" s="20"/>
      <c r="I241" s="16"/>
      <c r="J241" s="20"/>
      <c r="K241" s="20"/>
      <c r="L241" s="20"/>
    </row>
    <row r="242" spans="1:12" ht="36.75" customHeight="1">
      <c r="A242" s="20"/>
      <c r="B242" s="79"/>
      <c r="C242" s="79"/>
      <c r="D242" s="84"/>
      <c r="E242" s="84"/>
      <c r="F242" s="84"/>
      <c r="G242" s="20"/>
      <c r="H242" s="16"/>
      <c r="I242" s="16"/>
      <c r="J242" s="20"/>
      <c r="K242" s="20"/>
      <c r="L242" s="20"/>
    </row>
    <row r="243" spans="1:12" ht="36.75" customHeight="1">
      <c r="A243" s="20"/>
      <c r="B243" s="94"/>
      <c r="C243" s="80"/>
      <c r="D243" s="93"/>
      <c r="E243" s="93"/>
      <c r="F243" s="93"/>
      <c r="G243" s="20"/>
      <c r="H243" s="20"/>
      <c r="I243" s="16"/>
      <c r="J243" s="20"/>
      <c r="K243" s="20"/>
      <c r="L243" s="20"/>
    </row>
    <row r="244" spans="1:12" ht="36.75" customHeight="1">
      <c r="A244" s="20"/>
      <c r="B244" s="79"/>
      <c r="C244" s="79"/>
      <c r="D244" s="84"/>
      <c r="E244" s="84"/>
      <c r="F244" s="84"/>
      <c r="G244" s="20"/>
      <c r="H244" s="16"/>
      <c r="I244" s="16"/>
      <c r="J244" s="20"/>
      <c r="K244" s="20"/>
      <c r="L244" s="20"/>
    </row>
    <row r="245" spans="1:12" ht="36.75" customHeight="1">
      <c r="A245" s="20"/>
      <c r="B245" s="94"/>
      <c r="C245" s="80"/>
      <c r="D245" s="93"/>
      <c r="E245" s="93"/>
      <c r="F245" s="93"/>
      <c r="G245" s="20"/>
      <c r="H245" s="20"/>
      <c r="I245" s="16"/>
      <c r="J245" s="20"/>
      <c r="K245" s="20"/>
      <c r="L245" s="20"/>
    </row>
    <row r="246" spans="1:12" ht="36.75" customHeight="1">
      <c r="A246" s="20"/>
      <c r="B246" s="79"/>
      <c r="C246" s="79"/>
      <c r="D246" s="84"/>
      <c r="E246" s="84"/>
      <c r="F246" s="82"/>
      <c r="G246" s="20"/>
      <c r="H246" s="16"/>
      <c r="I246" s="16"/>
      <c r="J246" s="20"/>
      <c r="K246" s="20"/>
      <c r="L246" s="20"/>
    </row>
    <row r="247" spans="1:12" ht="36.75" customHeight="1">
      <c r="A247" s="20"/>
      <c r="B247" s="94"/>
      <c r="C247" s="80"/>
      <c r="D247" s="93"/>
      <c r="E247" s="93"/>
      <c r="F247" s="94"/>
      <c r="G247" s="20"/>
      <c r="H247" s="20"/>
      <c r="I247" s="16"/>
      <c r="J247" s="20"/>
      <c r="K247" s="20"/>
      <c r="L247" s="20"/>
    </row>
    <row r="248" spans="1:12" ht="36.75" customHeight="1">
      <c r="A248" s="20"/>
      <c r="B248" s="79"/>
      <c r="C248" s="79"/>
      <c r="D248" s="84"/>
      <c r="E248" s="84"/>
      <c r="F248" s="84"/>
      <c r="G248" s="20"/>
      <c r="H248" s="16"/>
      <c r="I248" s="16"/>
      <c r="J248" s="20"/>
      <c r="K248" s="20"/>
      <c r="L248" s="20"/>
    </row>
    <row r="249" spans="1:12" ht="36.75" customHeight="1">
      <c r="A249" s="20"/>
      <c r="B249" s="94"/>
      <c r="C249" s="80"/>
      <c r="D249" s="93"/>
      <c r="E249" s="93"/>
      <c r="F249" s="93"/>
      <c r="G249" s="20"/>
      <c r="H249" s="20"/>
      <c r="I249" s="16"/>
      <c r="J249" s="20"/>
      <c r="K249" s="20"/>
      <c r="L249" s="20"/>
    </row>
    <row r="250" spans="1:12" ht="36.75" customHeight="1">
      <c r="A250" s="20"/>
      <c r="B250" s="79"/>
      <c r="C250" s="79"/>
      <c r="D250" s="84"/>
      <c r="E250" s="84"/>
      <c r="F250" s="84"/>
      <c r="G250" s="20"/>
      <c r="H250" s="16"/>
      <c r="I250" s="16"/>
      <c r="J250" s="20"/>
      <c r="K250" s="20"/>
      <c r="L250" s="20"/>
    </row>
    <row r="251" spans="1:12" ht="36.75" customHeight="1">
      <c r="A251" s="20"/>
      <c r="B251" s="94"/>
      <c r="C251" s="80"/>
      <c r="D251" s="93"/>
      <c r="E251" s="93"/>
      <c r="F251" s="93"/>
      <c r="G251" s="20"/>
      <c r="H251" s="20"/>
      <c r="I251" s="16"/>
      <c r="J251" s="20"/>
      <c r="K251" s="20"/>
      <c r="L251" s="20"/>
    </row>
    <row r="252" spans="1:12" ht="36.75" customHeight="1">
      <c r="A252" s="20"/>
      <c r="B252" s="79"/>
      <c r="C252" s="79"/>
      <c r="D252" s="84"/>
      <c r="E252" s="84"/>
      <c r="F252" s="84"/>
      <c r="G252" s="20"/>
      <c r="H252" s="16"/>
      <c r="I252" s="16"/>
      <c r="J252" s="20"/>
      <c r="K252" s="20"/>
      <c r="L252" s="20"/>
    </row>
    <row r="253" spans="1:12" ht="36.75" customHeight="1">
      <c r="A253" s="20"/>
      <c r="B253" s="94"/>
      <c r="C253" s="80"/>
      <c r="D253" s="93"/>
      <c r="E253" s="93"/>
      <c r="F253" s="93"/>
      <c r="G253" s="20"/>
      <c r="H253" s="20"/>
      <c r="I253" s="16"/>
      <c r="J253" s="20"/>
      <c r="K253" s="20"/>
      <c r="L253" s="20"/>
    </row>
    <row r="254" spans="1:12" ht="36.75" customHeight="1">
      <c r="A254" s="20"/>
      <c r="B254" s="79"/>
      <c r="C254" s="79"/>
      <c r="D254" s="84"/>
      <c r="E254" s="84"/>
      <c r="F254" s="84"/>
      <c r="G254" s="20"/>
      <c r="H254" s="16"/>
      <c r="I254" s="16"/>
      <c r="J254" s="20"/>
      <c r="K254" s="20"/>
      <c r="L254" s="20"/>
    </row>
    <row r="255" spans="1:12" ht="36.75" customHeight="1">
      <c r="A255" s="20"/>
      <c r="B255" s="94"/>
      <c r="C255" s="80"/>
      <c r="D255" s="93"/>
      <c r="E255" s="93"/>
      <c r="F255" s="93"/>
      <c r="G255" s="20"/>
      <c r="H255" s="20"/>
      <c r="I255" s="16"/>
      <c r="J255" s="20"/>
      <c r="K255" s="20"/>
      <c r="L255" s="20"/>
    </row>
    <row r="256" spans="1:12" ht="36.75" customHeight="1">
      <c r="A256" s="20"/>
      <c r="B256" s="79"/>
      <c r="C256" s="79"/>
      <c r="D256" s="84"/>
      <c r="E256" s="84"/>
      <c r="F256" s="84"/>
      <c r="G256" s="20"/>
      <c r="H256" s="16"/>
      <c r="I256" s="16"/>
      <c r="J256" s="20"/>
      <c r="K256" s="20"/>
      <c r="L256" s="20"/>
    </row>
    <row r="257" spans="1:12" ht="36.75" customHeight="1">
      <c r="A257" s="20"/>
      <c r="B257" s="94"/>
      <c r="C257" s="80"/>
      <c r="D257" s="93"/>
      <c r="E257" s="93"/>
      <c r="F257" s="93"/>
      <c r="G257" s="20"/>
      <c r="H257" s="20"/>
      <c r="I257" s="16"/>
      <c r="J257" s="20"/>
      <c r="K257" s="20"/>
      <c r="L257" s="20"/>
    </row>
    <row r="258" spans="1:12" ht="36.75" customHeight="1">
      <c r="A258" s="20"/>
      <c r="B258" s="79"/>
      <c r="C258" s="79"/>
      <c r="D258" s="84"/>
      <c r="E258" s="84"/>
      <c r="F258" s="84"/>
      <c r="G258" s="20"/>
      <c r="H258" s="16"/>
      <c r="I258" s="16"/>
      <c r="J258" s="20"/>
      <c r="K258" s="20"/>
      <c r="L258" s="20"/>
    </row>
    <row r="259" spans="1:12" ht="36.75" customHeight="1">
      <c r="A259" s="20"/>
      <c r="B259" s="94"/>
      <c r="C259" s="80"/>
      <c r="D259" s="93"/>
      <c r="E259" s="93"/>
      <c r="F259" s="93"/>
      <c r="G259" s="20"/>
      <c r="H259" s="20"/>
      <c r="I259" s="16"/>
      <c r="J259" s="20"/>
      <c r="K259" s="20"/>
      <c r="L259" s="20"/>
    </row>
    <row r="260" spans="1:12" ht="36.75" customHeight="1">
      <c r="A260" s="20"/>
      <c r="B260" s="79"/>
      <c r="C260" s="79"/>
      <c r="D260" s="84"/>
      <c r="E260" s="84"/>
      <c r="F260" s="84"/>
      <c r="G260" s="20"/>
      <c r="H260" s="16"/>
      <c r="I260" s="16"/>
      <c r="J260" s="20"/>
      <c r="K260" s="20"/>
      <c r="L260" s="20"/>
    </row>
    <row r="261" spans="1:12" ht="36.75" customHeight="1">
      <c r="A261" s="20"/>
      <c r="B261" s="94"/>
      <c r="C261" s="80"/>
      <c r="D261" s="93"/>
      <c r="E261" s="93"/>
      <c r="F261" s="93"/>
      <c r="G261" s="20"/>
      <c r="H261" s="20"/>
      <c r="I261" s="16"/>
      <c r="J261" s="20"/>
      <c r="K261" s="20"/>
      <c r="L261" s="20"/>
    </row>
    <row r="262" spans="1:12" ht="36.75" customHeight="1">
      <c r="A262" s="20"/>
      <c r="B262" s="79"/>
      <c r="C262" s="79"/>
      <c r="D262" s="84"/>
      <c r="E262" s="84"/>
      <c r="F262" s="84"/>
      <c r="G262" s="20"/>
      <c r="H262" s="16"/>
      <c r="I262" s="16"/>
      <c r="J262" s="20"/>
      <c r="K262" s="20"/>
      <c r="L262" s="20"/>
    </row>
    <row r="263" spans="1:12" ht="36.75" customHeight="1">
      <c r="A263" s="20"/>
      <c r="B263" s="94"/>
      <c r="C263" s="80"/>
      <c r="D263" s="93"/>
      <c r="E263" s="93"/>
      <c r="F263" s="93"/>
      <c r="G263" s="20"/>
      <c r="H263" s="20"/>
      <c r="I263" s="16"/>
      <c r="J263" s="20"/>
      <c r="K263" s="20"/>
      <c r="L263" s="20"/>
    </row>
    <row r="264" spans="1:12" ht="36.75" customHeight="1">
      <c r="A264" s="20"/>
      <c r="B264" s="79"/>
      <c r="C264" s="79"/>
      <c r="D264" s="84"/>
      <c r="E264" s="84"/>
      <c r="F264" s="84"/>
      <c r="G264" s="20"/>
      <c r="H264" s="16"/>
      <c r="I264" s="16"/>
      <c r="J264" s="20"/>
      <c r="K264" s="20"/>
      <c r="L264" s="20"/>
    </row>
    <row r="265" spans="1:12" ht="36.75" customHeight="1">
      <c r="A265" s="20"/>
      <c r="B265" s="94"/>
      <c r="C265" s="80"/>
      <c r="D265" s="93"/>
      <c r="E265" s="93"/>
      <c r="F265" s="93"/>
      <c r="G265" s="20"/>
      <c r="H265" s="20"/>
      <c r="I265" s="16"/>
      <c r="J265" s="20"/>
      <c r="K265" s="20"/>
      <c r="L265" s="20"/>
    </row>
    <row r="266" spans="1:12" ht="36.75" customHeight="1">
      <c r="A266" s="20"/>
      <c r="B266" s="79"/>
      <c r="C266" s="79"/>
      <c r="D266" s="84"/>
      <c r="E266" s="84"/>
      <c r="F266" s="84"/>
      <c r="G266" s="20"/>
      <c r="H266" s="16"/>
      <c r="I266" s="16"/>
      <c r="J266" s="20"/>
      <c r="K266" s="20"/>
      <c r="L266" s="20"/>
    </row>
    <row r="267" spans="1:12" ht="36.75" customHeight="1">
      <c r="A267" s="20"/>
      <c r="B267" s="94"/>
      <c r="C267" s="80"/>
      <c r="D267" s="93"/>
      <c r="E267" s="93"/>
      <c r="F267" s="93"/>
      <c r="G267" s="20"/>
      <c r="H267" s="20"/>
      <c r="I267" s="16"/>
      <c r="J267" s="20"/>
      <c r="K267" s="20"/>
      <c r="L267" s="20"/>
    </row>
    <row r="268" spans="1:12" ht="36.75" customHeight="1">
      <c r="A268" s="20"/>
      <c r="B268" s="79"/>
      <c r="C268" s="79"/>
      <c r="D268" s="84"/>
      <c r="E268" s="84"/>
      <c r="F268" s="84"/>
      <c r="G268" s="20"/>
      <c r="H268" s="16"/>
      <c r="I268" s="16"/>
      <c r="J268" s="20"/>
      <c r="K268" s="20"/>
      <c r="L268" s="20"/>
    </row>
    <row r="269" spans="1:12" ht="36.75" customHeight="1">
      <c r="A269" s="20"/>
      <c r="B269" s="94"/>
      <c r="C269" s="80"/>
      <c r="D269" s="93"/>
      <c r="E269" s="93"/>
      <c r="F269" s="93"/>
      <c r="G269" s="20"/>
      <c r="H269" s="20"/>
      <c r="I269" s="16"/>
      <c r="J269" s="20"/>
      <c r="K269" s="20"/>
      <c r="L269" s="20"/>
    </row>
    <row r="270" spans="1:12" ht="36.75" customHeight="1">
      <c r="A270" s="20"/>
      <c r="B270" s="79"/>
      <c r="C270" s="79"/>
      <c r="D270" s="84"/>
      <c r="E270" s="84"/>
      <c r="F270" s="84"/>
      <c r="G270" s="20"/>
      <c r="H270" s="16"/>
      <c r="I270" s="16"/>
      <c r="J270" s="20"/>
      <c r="K270" s="20"/>
      <c r="L270" s="20"/>
    </row>
    <row r="271" spans="1:12" ht="36.75" customHeight="1">
      <c r="A271" s="20"/>
      <c r="B271" s="94"/>
      <c r="C271" s="80"/>
      <c r="D271" s="93"/>
      <c r="E271" s="93"/>
      <c r="F271" s="93"/>
      <c r="G271" s="20"/>
      <c r="H271" s="20"/>
      <c r="I271" s="16"/>
      <c r="J271" s="20"/>
      <c r="K271" s="20"/>
      <c r="L271" s="20"/>
    </row>
    <row r="272" spans="1:12" ht="36.75" customHeight="1">
      <c r="A272" s="20"/>
      <c r="B272" s="79"/>
      <c r="C272" s="79"/>
      <c r="D272" s="84"/>
      <c r="E272" s="84"/>
      <c r="F272" s="84"/>
      <c r="G272" s="20"/>
      <c r="H272" s="16"/>
      <c r="I272" s="16"/>
      <c r="J272" s="20"/>
      <c r="K272" s="20"/>
      <c r="L272" s="20"/>
    </row>
    <row r="273" spans="1:12" ht="36.75" customHeight="1">
      <c r="A273" s="20"/>
      <c r="B273" s="94"/>
      <c r="C273" s="80"/>
      <c r="D273" s="93"/>
      <c r="E273" s="93"/>
      <c r="F273" s="93"/>
      <c r="G273" s="20"/>
      <c r="H273" s="20"/>
      <c r="I273" s="16"/>
      <c r="J273" s="20"/>
      <c r="K273" s="20"/>
      <c r="L273" s="20"/>
    </row>
    <row r="274" spans="1:12" ht="36.75" customHeight="1">
      <c r="A274" s="20"/>
      <c r="B274" s="79"/>
      <c r="C274" s="79"/>
      <c r="D274" s="84"/>
      <c r="E274" s="84"/>
      <c r="F274" s="84"/>
      <c r="G274" s="20"/>
      <c r="H274" s="16"/>
      <c r="I274" s="16"/>
      <c r="J274" s="20"/>
      <c r="K274" s="20"/>
      <c r="L274" s="20"/>
    </row>
    <row r="275" spans="1:12" ht="36.75" customHeight="1">
      <c r="A275" s="20"/>
      <c r="B275" s="94"/>
      <c r="C275" s="80"/>
      <c r="D275" s="93"/>
      <c r="E275" s="93"/>
      <c r="F275" s="93"/>
      <c r="G275" s="20"/>
      <c r="H275" s="20"/>
      <c r="I275" s="16"/>
      <c r="J275" s="20"/>
      <c r="K275" s="20"/>
      <c r="L275" s="20"/>
    </row>
    <row r="276" spans="1:12" ht="36.75" customHeight="1">
      <c r="A276" s="20"/>
      <c r="B276" s="79"/>
      <c r="C276" s="79"/>
      <c r="D276" s="84"/>
      <c r="E276" s="84"/>
      <c r="F276" s="84"/>
      <c r="G276" s="20"/>
      <c r="H276" s="16"/>
      <c r="I276" s="16"/>
      <c r="J276" s="20"/>
      <c r="K276" s="20"/>
      <c r="L276" s="20"/>
    </row>
    <row r="277" spans="1:12" ht="36.75" customHeight="1">
      <c r="A277" s="20"/>
      <c r="B277" s="94"/>
      <c r="C277" s="80"/>
      <c r="D277" s="93"/>
      <c r="E277" s="93"/>
      <c r="F277" s="93"/>
      <c r="G277" s="20"/>
      <c r="H277" s="20"/>
      <c r="I277" s="16"/>
      <c r="J277" s="20"/>
      <c r="K277" s="20"/>
      <c r="L277" s="20"/>
    </row>
    <row r="278" spans="1:12" ht="36.75" customHeight="1">
      <c r="A278" s="20"/>
      <c r="B278" s="79"/>
      <c r="C278" s="79"/>
      <c r="D278" s="84"/>
      <c r="E278" s="84"/>
      <c r="F278" s="84"/>
      <c r="G278" s="20"/>
      <c r="H278" s="16"/>
      <c r="I278" s="16"/>
      <c r="J278" s="20"/>
      <c r="K278" s="20"/>
      <c r="L278" s="20"/>
    </row>
    <row r="279" spans="1:12" ht="36.75" customHeight="1">
      <c r="A279" s="20"/>
      <c r="B279" s="94"/>
      <c r="C279" s="80"/>
      <c r="D279" s="93"/>
      <c r="E279" s="93"/>
      <c r="F279" s="93"/>
      <c r="G279" s="20"/>
      <c r="H279" s="20"/>
      <c r="I279" s="16"/>
      <c r="J279" s="20"/>
      <c r="K279" s="20"/>
      <c r="L279" s="20"/>
    </row>
    <row r="280" spans="1:12" ht="36.75" customHeight="1">
      <c r="A280" s="20"/>
      <c r="B280" s="79"/>
      <c r="C280" s="79"/>
      <c r="D280" s="84"/>
      <c r="E280" s="84"/>
      <c r="F280" s="84"/>
      <c r="G280" s="20"/>
      <c r="H280" s="16"/>
      <c r="I280" s="16"/>
      <c r="J280" s="20"/>
      <c r="K280" s="20"/>
      <c r="L280" s="20"/>
    </row>
    <row r="281" spans="1:12" ht="36.75" customHeight="1">
      <c r="A281" s="20"/>
      <c r="B281" s="94"/>
      <c r="C281" s="80"/>
      <c r="D281" s="93"/>
      <c r="E281" s="93"/>
      <c r="F281" s="93"/>
      <c r="G281" s="20"/>
      <c r="H281" s="20"/>
      <c r="I281" s="16"/>
      <c r="J281" s="20"/>
      <c r="K281" s="20"/>
      <c r="L281" s="20"/>
    </row>
    <row r="282" spans="1:12" ht="36.75" customHeight="1">
      <c r="A282" s="20"/>
      <c r="B282" s="79"/>
      <c r="C282" s="79"/>
      <c r="D282" s="84"/>
      <c r="E282" s="84"/>
      <c r="F282" s="84"/>
      <c r="G282" s="20"/>
      <c r="H282" s="16"/>
      <c r="I282" s="16"/>
      <c r="J282" s="20"/>
      <c r="K282" s="20"/>
      <c r="L282" s="20"/>
    </row>
    <row r="283" spans="1:12" ht="36.75" customHeight="1">
      <c r="A283" s="20"/>
      <c r="B283" s="94"/>
      <c r="C283" s="80"/>
      <c r="D283" s="93"/>
      <c r="E283" s="93"/>
      <c r="F283" s="93"/>
      <c r="G283" s="20"/>
      <c r="H283" s="20"/>
      <c r="I283" s="16"/>
      <c r="J283" s="20"/>
      <c r="K283" s="20"/>
      <c r="L283" s="20"/>
    </row>
    <row r="284" spans="1:12" ht="36.75" customHeight="1">
      <c r="A284" s="20"/>
      <c r="B284" s="79"/>
      <c r="C284" s="79"/>
      <c r="D284" s="84"/>
      <c r="E284" s="84"/>
      <c r="F284" s="84"/>
      <c r="G284" s="20"/>
      <c r="H284" s="16"/>
      <c r="I284" s="16"/>
      <c r="J284" s="20"/>
      <c r="K284" s="20"/>
      <c r="L284" s="20"/>
    </row>
    <row r="285" spans="1:12" ht="36.75" customHeight="1">
      <c r="A285" s="20"/>
      <c r="B285" s="94"/>
      <c r="C285" s="80"/>
      <c r="D285" s="93"/>
      <c r="E285" s="93"/>
      <c r="F285" s="93"/>
      <c r="G285" s="20"/>
      <c r="H285" s="20"/>
      <c r="I285" s="16"/>
      <c r="J285" s="20"/>
      <c r="K285" s="20"/>
      <c r="L285" s="20"/>
    </row>
    <row r="286" spans="1:12" ht="36.75" customHeight="1">
      <c r="A286" s="20"/>
      <c r="B286" s="79"/>
      <c r="C286" s="79"/>
      <c r="D286" s="84"/>
      <c r="E286" s="84"/>
      <c r="F286" s="84"/>
      <c r="G286" s="20"/>
      <c r="H286" s="16"/>
      <c r="I286" s="16"/>
      <c r="J286" s="20"/>
      <c r="K286" s="20"/>
      <c r="L286" s="20"/>
    </row>
    <row r="287" spans="1:12" ht="36.75" customHeight="1">
      <c r="A287" s="20"/>
      <c r="B287" s="94"/>
      <c r="C287" s="80"/>
      <c r="D287" s="93"/>
      <c r="E287" s="93"/>
      <c r="F287" s="93"/>
      <c r="G287" s="20"/>
      <c r="H287" s="20"/>
      <c r="I287" s="16"/>
      <c r="J287" s="20"/>
      <c r="K287" s="20"/>
      <c r="L287" s="20"/>
    </row>
    <row r="288" spans="1:12" ht="36.75" customHeight="1">
      <c r="A288" s="20"/>
      <c r="B288" s="79"/>
      <c r="C288" s="79"/>
      <c r="D288" s="84"/>
      <c r="E288" s="84"/>
      <c r="F288" s="84"/>
      <c r="G288" s="20"/>
      <c r="H288" s="16"/>
      <c r="I288" s="16"/>
      <c r="J288" s="20"/>
      <c r="K288" s="20"/>
      <c r="L288" s="20"/>
    </row>
    <row r="289" spans="1:12" ht="36.75" customHeight="1">
      <c r="A289" s="20"/>
      <c r="B289" s="94"/>
      <c r="C289" s="80"/>
      <c r="D289" s="93"/>
      <c r="E289" s="93"/>
      <c r="F289" s="93"/>
      <c r="G289" s="20"/>
      <c r="H289" s="20"/>
      <c r="I289" s="16"/>
      <c r="J289" s="20"/>
      <c r="K289" s="20"/>
      <c r="L289" s="20"/>
    </row>
    <row r="290" spans="1:12" ht="36.75" customHeight="1">
      <c r="A290" s="20"/>
      <c r="B290" s="79"/>
      <c r="C290" s="79"/>
      <c r="D290" s="84"/>
      <c r="E290" s="84"/>
      <c r="F290" s="84"/>
      <c r="G290" s="20"/>
      <c r="H290" s="16"/>
      <c r="I290" s="16"/>
      <c r="J290" s="20"/>
      <c r="K290" s="20"/>
      <c r="L290" s="20"/>
    </row>
    <row r="291" spans="1:12" ht="36.75" customHeight="1">
      <c r="A291" s="20"/>
      <c r="B291" s="94"/>
      <c r="C291" s="80"/>
      <c r="D291" s="93"/>
      <c r="E291" s="93"/>
      <c r="F291" s="93"/>
      <c r="G291" s="20"/>
      <c r="H291" s="20"/>
      <c r="I291" s="16"/>
      <c r="J291" s="20"/>
      <c r="K291" s="20"/>
      <c r="L291" s="20"/>
    </row>
    <row r="292" spans="1:12" ht="36.75" customHeight="1">
      <c r="A292" s="20"/>
      <c r="B292" s="79"/>
      <c r="C292" s="79"/>
      <c r="D292" s="84"/>
      <c r="E292" s="84"/>
      <c r="F292" s="84"/>
      <c r="G292" s="20"/>
      <c r="H292" s="16"/>
      <c r="I292" s="16"/>
      <c r="J292" s="20"/>
      <c r="K292" s="20"/>
      <c r="L292" s="20"/>
    </row>
    <row r="293" spans="1:12" ht="36.75" customHeight="1">
      <c r="A293" s="20"/>
      <c r="B293" s="94"/>
      <c r="C293" s="80"/>
      <c r="D293" s="93"/>
      <c r="E293" s="93"/>
      <c r="F293" s="93"/>
      <c r="G293" s="20"/>
      <c r="H293" s="20"/>
      <c r="I293" s="16"/>
      <c r="J293" s="20"/>
      <c r="K293" s="20"/>
      <c r="L293" s="20"/>
    </row>
    <row r="294" spans="1:12" ht="36.75" customHeight="1">
      <c r="A294" s="20"/>
      <c r="B294" s="79"/>
      <c r="C294" s="79"/>
      <c r="D294" s="84"/>
      <c r="E294" s="84"/>
      <c r="F294" s="84"/>
      <c r="G294" s="20"/>
      <c r="H294" s="16"/>
      <c r="I294" s="16"/>
      <c r="J294" s="20"/>
      <c r="K294" s="20"/>
      <c r="L294" s="20"/>
    </row>
    <row r="295" spans="1:12" ht="36.75" customHeight="1">
      <c r="A295" s="20"/>
      <c r="B295" s="94"/>
      <c r="C295" s="80"/>
      <c r="D295" s="93"/>
      <c r="E295" s="93"/>
      <c r="F295" s="93"/>
      <c r="G295" s="20"/>
      <c r="H295" s="20"/>
      <c r="I295" s="16"/>
      <c r="J295" s="20"/>
      <c r="K295" s="20"/>
      <c r="L295" s="20"/>
    </row>
    <row r="296" spans="1:12" ht="36.75" customHeight="1">
      <c r="A296" s="20"/>
      <c r="B296" s="79"/>
      <c r="C296" s="79"/>
      <c r="D296" s="84"/>
      <c r="E296" s="84"/>
      <c r="F296" s="84"/>
      <c r="G296" s="20"/>
      <c r="H296" s="16"/>
      <c r="I296" s="16"/>
      <c r="J296" s="20"/>
      <c r="K296" s="20"/>
      <c r="L296" s="20"/>
    </row>
    <row r="297" spans="1:12" ht="36.75" customHeight="1">
      <c r="A297" s="20"/>
      <c r="B297" s="94"/>
      <c r="C297" s="80"/>
      <c r="D297" s="93"/>
      <c r="E297" s="93"/>
      <c r="F297" s="93"/>
      <c r="G297" s="20"/>
      <c r="H297" s="20"/>
      <c r="I297" s="16"/>
      <c r="J297" s="20"/>
      <c r="K297" s="20"/>
      <c r="L297" s="20"/>
    </row>
    <row r="298" spans="1:12" ht="36.75" customHeight="1">
      <c r="A298" s="20"/>
      <c r="B298" s="79"/>
      <c r="C298" s="79"/>
      <c r="D298" s="84"/>
      <c r="E298" s="84"/>
      <c r="F298" s="84"/>
      <c r="G298" s="20"/>
      <c r="H298" s="16"/>
      <c r="I298" s="16"/>
      <c r="J298" s="20"/>
      <c r="K298" s="20"/>
      <c r="L298" s="20"/>
    </row>
    <row r="299" spans="1:12" ht="36.75" customHeight="1">
      <c r="A299" s="20"/>
      <c r="B299" s="94"/>
      <c r="C299" s="80"/>
      <c r="D299" s="93"/>
      <c r="E299" s="93"/>
      <c r="F299" s="93"/>
      <c r="G299" s="20"/>
      <c r="H299" s="20"/>
      <c r="I299" s="16"/>
      <c r="J299" s="20"/>
      <c r="K299" s="20"/>
      <c r="L299" s="20"/>
    </row>
    <row r="300" spans="1:12" ht="36.75" customHeight="1">
      <c r="A300" s="20"/>
      <c r="B300" s="79"/>
      <c r="C300" s="79"/>
      <c r="D300" s="84"/>
      <c r="E300" s="84"/>
      <c r="F300" s="84"/>
      <c r="G300" s="20"/>
      <c r="H300" s="16"/>
      <c r="I300" s="16"/>
      <c r="J300" s="20"/>
      <c r="K300" s="20"/>
      <c r="L300" s="20"/>
    </row>
    <row r="301" spans="1:12" ht="36.75" customHeight="1">
      <c r="A301" s="20"/>
      <c r="B301" s="94"/>
      <c r="C301" s="80"/>
      <c r="D301" s="93"/>
      <c r="E301" s="93"/>
      <c r="F301" s="93"/>
      <c r="G301" s="20"/>
      <c r="H301" s="20"/>
      <c r="I301" s="16"/>
      <c r="J301" s="20"/>
      <c r="K301" s="20"/>
      <c r="L301" s="20"/>
    </row>
    <row r="302" spans="1:12" ht="36.75" customHeight="1">
      <c r="A302" s="20"/>
      <c r="B302" s="79"/>
      <c r="C302" s="79"/>
      <c r="D302" s="84"/>
      <c r="E302" s="84"/>
      <c r="F302" s="84"/>
      <c r="G302" s="20"/>
      <c r="H302" s="16"/>
      <c r="I302" s="16"/>
      <c r="J302" s="20"/>
      <c r="K302" s="20"/>
      <c r="L302" s="20"/>
    </row>
    <row r="303" spans="1:12" ht="36.75" customHeight="1">
      <c r="A303" s="20"/>
      <c r="B303" s="94"/>
      <c r="C303" s="80"/>
      <c r="D303" s="93"/>
      <c r="E303" s="93"/>
      <c r="F303" s="93"/>
      <c r="G303" s="20"/>
      <c r="H303" s="20"/>
      <c r="I303" s="16"/>
      <c r="J303" s="20"/>
      <c r="K303" s="20"/>
      <c r="L303" s="20"/>
    </row>
    <row r="304" spans="1:12" ht="36.75" customHeight="1">
      <c r="A304" s="20"/>
      <c r="B304" s="79"/>
      <c r="C304" s="79"/>
      <c r="D304" s="84"/>
      <c r="E304" s="84"/>
      <c r="F304" s="84"/>
      <c r="G304" s="20"/>
      <c r="H304" s="16"/>
      <c r="I304" s="16"/>
      <c r="J304" s="20"/>
      <c r="K304" s="20"/>
      <c r="L304" s="20"/>
    </row>
    <row r="305" spans="1:15" ht="36.75" customHeight="1">
      <c r="A305" s="20"/>
      <c r="B305" s="94"/>
      <c r="C305" s="80"/>
      <c r="D305" s="93"/>
      <c r="E305" s="93"/>
      <c r="F305" s="93"/>
      <c r="G305" s="20"/>
      <c r="H305" s="20"/>
      <c r="I305" s="16"/>
      <c r="J305" s="20"/>
      <c r="K305" s="20"/>
      <c r="L305" s="20"/>
    </row>
    <row r="306" spans="1:15" ht="36.75" customHeight="1">
      <c r="A306" s="20"/>
      <c r="B306" s="79"/>
      <c r="C306" s="79"/>
      <c r="D306" s="84"/>
      <c r="E306" s="84"/>
      <c r="F306" s="84"/>
      <c r="G306" s="20"/>
      <c r="H306" s="16"/>
      <c r="I306" s="16"/>
      <c r="J306" s="20"/>
      <c r="K306" s="20"/>
      <c r="L306" s="20"/>
    </row>
    <row r="307" spans="1:15" ht="36.75" customHeight="1">
      <c r="A307" s="20"/>
      <c r="B307" s="94"/>
      <c r="C307" s="80"/>
      <c r="D307" s="93"/>
      <c r="E307" s="93"/>
      <c r="F307" s="93"/>
      <c r="G307" s="20"/>
      <c r="H307" s="20"/>
      <c r="I307" s="16"/>
      <c r="J307" s="20"/>
      <c r="K307" s="20"/>
      <c r="L307" s="20"/>
    </row>
    <row r="308" spans="1:15" ht="36.75" customHeight="1">
      <c r="A308" s="20"/>
      <c r="B308" s="79"/>
      <c r="C308" s="79"/>
      <c r="D308" s="84"/>
      <c r="E308" s="84"/>
      <c r="F308" s="84"/>
      <c r="G308" s="20"/>
      <c r="H308" s="16"/>
      <c r="I308" s="16"/>
      <c r="J308" s="20"/>
      <c r="K308" s="20"/>
      <c r="L308" s="20"/>
    </row>
    <row r="309" spans="1:15" ht="36.75" customHeight="1">
      <c r="A309" s="20"/>
      <c r="B309" s="94"/>
      <c r="C309" s="80"/>
      <c r="D309" s="93"/>
      <c r="E309" s="93"/>
      <c r="F309" s="93"/>
      <c r="G309" s="20"/>
      <c r="H309" s="20"/>
      <c r="I309" s="16"/>
      <c r="J309" s="20"/>
      <c r="K309" s="20"/>
      <c r="L309" s="20"/>
    </row>
    <row r="310" spans="1:15" ht="36.75" customHeight="1">
      <c r="A310" s="20"/>
      <c r="B310" s="79"/>
      <c r="C310" s="79"/>
      <c r="D310" s="84"/>
      <c r="E310" s="84"/>
      <c r="F310" s="84"/>
      <c r="G310" s="20"/>
      <c r="H310" s="16"/>
      <c r="I310" s="16"/>
      <c r="J310" s="20"/>
      <c r="K310" s="20"/>
      <c r="L310" s="20"/>
    </row>
    <row r="311" spans="1:15" ht="36.75" customHeight="1">
      <c r="A311" s="20"/>
      <c r="B311" s="94"/>
      <c r="C311" s="80"/>
      <c r="D311" s="93"/>
      <c r="E311" s="93"/>
      <c r="F311" s="93"/>
      <c r="G311" s="20"/>
      <c r="H311" s="20"/>
      <c r="I311" s="16"/>
      <c r="J311" s="20"/>
      <c r="K311" s="20"/>
      <c r="L311" s="20"/>
    </row>
    <row r="312" spans="1:15" ht="36.75" customHeight="1">
      <c r="A312" s="20"/>
      <c r="B312" s="91"/>
      <c r="C312" s="79"/>
      <c r="D312" s="84"/>
      <c r="E312" s="84"/>
      <c r="F312" s="84"/>
      <c r="G312" s="20"/>
      <c r="H312" s="16"/>
      <c r="I312" s="16"/>
      <c r="J312" s="20"/>
      <c r="K312" s="20"/>
      <c r="L312" s="20"/>
    </row>
    <row r="313" spans="1:15" ht="36.75" customHeight="1">
      <c r="A313" s="20"/>
      <c r="B313" s="92"/>
      <c r="C313" s="80"/>
      <c r="D313" s="93"/>
      <c r="E313" s="94"/>
      <c r="F313" s="93"/>
      <c r="G313" s="20"/>
      <c r="H313" s="20"/>
      <c r="I313" s="16"/>
      <c r="J313" s="20"/>
      <c r="K313" s="20"/>
      <c r="L313" s="20"/>
    </row>
    <row r="314" spans="1:15" ht="36.75" customHeight="1">
      <c r="A314" s="20"/>
      <c r="B314" s="6"/>
      <c r="C314" s="79"/>
      <c r="D314" s="4"/>
      <c r="E314" s="101" t="s">
        <v>10</v>
      </c>
      <c r="F314" s="75"/>
      <c r="G314" s="20"/>
      <c r="H314" s="19" t="s">
        <v>14</v>
      </c>
      <c r="I314" s="16">
        <f>J314+L314</f>
        <v>73744.38</v>
      </c>
      <c r="J314" s="20">
        <f>J5+J7+J9+J11+J13+J15+J17+J19+J21+J23+J25+J27+J29+J31+J33+J35+J37+J39+J41+J43+J45+J47+J49+J51+J53+J55+J57+J59+J61+J63+J65+J67+J69+J71+J73+J75+J77+J79+J81+J83+J85+J87+J89+J74</f>
        <v>5603</v>
      </c>
      <c r="K314" s="20"/>
      <c r="L314" s="20">
        <f>L5+L7+L9+L11+L13+L15+L17+L19+L21+L23+L25+L27+L29+L31+L33+L35+L37+L39+L41+L43+L45+L47+L49+L51+L53+L55+L57+L59+L61+L63+L65+L67+L69+L71+L73+L75+L77+L79+L81+L83+L85+L87+L89+L74</f>
        <v>68141.38</v>
      </c>
    </row>
    <row r="315" spans="1:15" ht="36.75" customHeight="1">
      <c r="A315" s="20"/>
      <c r="B315" s="6"/>
      <c r="C315" s="80"/>
      <c r="D315" s="38"/>
      <c r="E315" s="101"/>
      <c r="F315" s="75"/>
      <c r="G315" s="20">
        <v>7109</v>
      </c>
      <c r="H315" s="19" t="s">
        <v>16</v>
      </c>
      <c r="I315" s="16">
        <f>J315+L315</f>
        <v>73944.38</v>
      </c>
      <c r="J315" s="20">
        <f>J6+J8+J10+J12+J14+J16+J18+J20+J22+J24+J26+J28+J30+J32+J34+J36+J38+J40+J42+J44+J46+J48+J50+J52+J54+J56+J58+J60+J62+J64+J66+J68+J70+J72+J74+J76+J78+J80+J82+J84+J86+J88+J90+J75</f>
        <v>5603</v>
      </c>
      <c r="K315" s="20"/>
      <c r="L315" s="20">
        <f>L6+L8+L10+L12+L14+L16+L18+L20+L22+L24+L26+L28+L30+L32+L34+L36+L38+L40+L42+L44+L46+L48+L50+L52+L54+L56+L58+L60+L62+L64+L66+L68+L70+L72+L74+L76+L78+L80+L82+L84+L86+L88+L90+L75</f>
        <v>68341.38</v>
      </c>
    </row>
    <row r="316" spans="1:15" ht="36.75" customHeight="1">
      <c r="A316" s="20"/>
      <c r="B316" s="81">
        <v>43269</v>
      </c>
      <c r="C316" s="79"/>
      <c r="D316" s="39"/>
      <c r="E316" s="85"/>
      <c r="F316" s="83"/>
      <c r="G316" s="83">
        <v>7109</v>
      </c>
      <c r="H316" s="16"/>
      <c r="I316" s="16"/>
      <c r="J316" s="20"/>
      <c r="K316" s="20"/>
      <c r="L316" s="20"/>
    </row>
    <row r="317" spans="1:15" ht="36.75" customHeight="1">
      <c r="A317" s="20"/>
      <c r="B317" s="80"/>
      <c r="C317" s="80"/>
      <c r="D317" s="38"/>
      <c r="E317" s="103"/>
      <c r="F317" s="94"/>
      <c r="G317" s="94"/>
      <c r="H317" s="20"/>
      <c r="I317" s="16"/>
      <c r="J317" s="20"/>
      <c r="K317" s="20"/>
      <c r="L317" s="20"/>
    </row>
    <row r="318" spans="1:15" ht="36.75" customHeight="1">
      <c r="A318" s="20"/>
      <c r="D318" s="40"/>
      <c r="I318" s="89"/>
      <c r="J318" s="89"/>
      <c r="K318" s="25"/>
    </row>
    <row r="319" spans="1:15" ht="36.75" customHeight="1">
      <c r="A319" s="20"/>
      <c r="D319" s="40"/>
      <c r="I319" s="90"/>
      <c r="J319" s="90"/>
      <c r="K319" s="22"/>
      <c r="O319" s="12"/>
    </row>
    <row r="320" spans="1:15" ht="36.75" customHeight="1">
      <c r="A320" s="20"/>
      <c r="D320" s="40"/>
      <c r="E320" s="2" t="s">
        <v>11</v>
      </c>
      <c r="G320" s="2" t="s">
        <v>12</v>
      </c>
      <c r="H320" s="2" t="s">
        <v>15</v>
      </c>
      <c r="I320" s="90"/>
      <c r="J320" s="90"/>
      <c r="K320" s="22"/>
    </row>
    <row r="321" spans="1:15" ht="36.75" customHeight="1">
      <c r="A321" s="20"/>
    </row>
    <row r="322" spans="1:15" ht="36.75" customHeight="1">
      <c r="A322" s="20"/>
    </row>
    <row r="323" spans="1:15" ht="36.75" customHeight="1">
      <c r="A323" s="20"/>
    </row>
    <row r="324" spans="1:15" ht="36.75" customHeight="1">
      <c r="A324" s="20"/>
      <c r="L324" s="9"/>
      <c r="M324" s="7"/>
      <c r="N324" s="8"/>
      <c r="O324" s="18"/>
    </row>
    <row r="325" spans="1:15" ht="36.75" customHeight="1">
      <c r="A325" s="20"/>
      <c r="C325" s="2">
        <v>2</v>
      </c>
      <c r="E325" s="10" t="s">
        <v>13</v>
      </c>
      <c r="L325" s="9"/>
      <c r="M325" s="100"/>
      <c r="N325" s="77"/>
      <c r="O325" s="18"/>
    </row>
    <row r="326" spans="1:15" ht="36.75" customHeight="1">
      <c r="C326" s="2">
        <v>33</v>
      </c>
      <c r="E326" s="10" t="s">
        <v>20</v>
      </c>
    </row>
    <row r="327" spans="1:15" ht="36.75" customHeight="1">
      <c r="C327" s="9">
        <v>7</v>
      </c>
      <c r="D327" s="9"/>
      <c r="E327" s="10" t="s">
        <v>18</v>
      </c>
    </row>
    <row r="328" spans="1:15" ht="36.75" customHeight="1">
      <c r="C328" s="9">
        <v>6</v>
      </c>
      <c r="D328" s="9"/>
      <c r="E328" s="10" t="s">
        <v>17</v>
      </c>
    </row>
    <row r="329" spans="1:15" ht="36.75" customHeight="1">
      <c r="C329" s="9">
        <v>657</v>
      </c>
      <c r="D329" s="9"/>
      <c r="E329" s="11" t="s">
        <v>21</v>
      </c>
    </row>
    <row r="330" spans="1:15" ht="36.75" customHeight="1">
      <c r="C330" s="9">
        <v>19</v>
      </c>
      <c r="D330" s="9"/>
      <c r="E330" s="11" t="s">
        <v>19</v>
      </c>
    </row>
    <row r="331" spans="1:15" ht="36.75" customHeight="1">
      <c r="C331" s="2">
        <f>SUM(C325:C330)</f>
        <v>724</v>
      </c>
      <c r="E331" s="10" t="s">
        <v>5</v>
      </c>
    </row>
    <row r="332" spans="1:15" ht="15.75"/>
  </sheetData>
  <mergeCells count="832">
    <mergeCell ref="G149:G150"/>
    <mergeCell ref="F179:F180"/>
    <mergeCell ref="F177:F178"/>
    <mergeCell ref="B169:B170"/>
    <mergeCell ref="C169:C170"/>
    <mergeCell ref="B216:B217"/>
    <mergeCell ref="C216:C217"/>
    <mergeCell ref="D216:D217"/>
    <mergeCell ref="E216:E217"/>
    <mergeCell ref="F169:F170"/>
    <mergeCell ref="B167:B168"/>
    <mergeCell ref="C167:C168"/>
    <mergeCell ref="D167:D168"/>
    <mergeCell ref="E167:E168"/>
    <mergeCell ref="F167:F168"/>
    <mergeCell ref="F212:F213"/>
    <mergeCell ref="F210:F211"/>
    <mergeCell ref="F208:F209"/>
    <mergeCell ref="F216:F217"/>
    <mergeCell ref="B198:B199"/>
    <mergeCell ref="C198:C199"/>
    <mergeCell ref="D198:D199"/>
    <mergeCell ref="E198:E199"/>
    <mergeCell ref="B200:B201"/>
    <mergeCell ref="B246:B247"/>
    <mergeCell ref="C246:C247"/>
    <mergeCell ref="D246:D247"/>
    <mergeCell ref="E246:E247"/>
    <mergeCell ref="D226:D227"/>
    <mergeCell ref="C226:C227"/>
    <mergeCell ref="B226:B227"/>
    <mergeCell ref="B228:B229"/>
    <mergeCell ref="C228:C229"/>
    <mergeCell ref="D228:D229"/>
    <mergeCell ref="B230:B231"/>
    <mergeCell ref="C230:C231"/>
    <mergeCell ref="D230:D231"/>
    <mergeCell ref="B244:B245"/>
    <mergeCell ref="C244:C245"/>
    <mergeCell ref="D244:D245"/>
    <mergeCell ref="B236:B237"/>
    <mergeCell ref="C236:C237"/>
    <mergeCell ref="D236:D237"/>
    <mergeCell ref="E236:E237"/>
    <mergeCell ref="D240:D241"/>
    <mergeCell ref="C240:C241"/>
    <mergeCell ref="C218:C219"/>
    <mergeCell ref="D218:D219"/>
    <mergeCell ref="E218:E219"/>
    <mergeCell ref="B220:B221"/>
    <mergeCell ref="C220:C221"/>
    <mergeCell ref="D220:D221"/>
    <mergeCell ref="E220:E221"/>
    <mergeCell ref="F234:F235"/>
    <mergeCell ref="B222:B223"/>
    <mergeCell ref="C222:C223"/>
    <mergeCell ref="D222:D223"/>
    <mergeCell ref="B218:B219"/>
    <mergeCell ref="B234:B235"/>
    <mergeCell ref="C234:C235"/>
    <mergeCell ref="D234:D235"/>
    <mergeCell ref="E234:E235"/>
    <mergeCell ref="B232:B233"/>
    <mergeCell ref="C232:C233"/>
    <mergeCell ref="D232:D233"/>
    <mergeCell ref="F218:F219"/>
    <mergeCell ref="F220:F221"/>
    <mergeCell ref="B224:B225"/>
    <mergeCell ref="D224:D225"/>
    <mergeCell ref="E232:E233"/>
    <mergeCell ref="F222:F223"/>
    <mergeCell ref="F252:F253"/>
    <mergeCell ref="E252:E253"/>
    <mergeCell ref="E240:E241"/>
    <mergeCell ref="F248:F249"/>
    <mergeCell ref="E244:E245"/>
    <mergeCell ref="F226:F227"/>
    <mergeCell ref="F228:F229"/>
    <mergeCell ref="E222:E223"/>
    <mergeCell ref="F230:F231"/>
    <mergeCell ref="E226:E227"/>
    <mergeCell ref="E228:E229"/>
    <mergeCell ref="E230:E231"/>
    <mergeCell ref="F246:F247"/>
    <mergeCell ref="F244:F245"/>
    <mergeCell ref="F232:F233"/>
    <mergeCell ref="F224:F225"/>
    <mergeCell ref="F236:F237"/>
    <mergeCell ref="E278:E279"/>
    <mergeCell ref="E280:E281"/>
    <mergeCell ref="E282:E283"/>
    <mergeCell ref="E284:E285"/>
    <mergeCell ref="F272:F273"/>
    <mergeCell ref="E254:E255"/>
    <mergeCell ref="E256:E257"/>
    <mergeCell ref="E258:E259"/>
    <mergeCell ref="E260:E261"/>
    <mergeCell ref="E262:E263"/>
    <mergeCell ref="E264:E265"/>
    <mergeCell ref="F202:F203"/>
    <mergeCell ref="C202:C203"/>
    <mergeCell ref="B210:B211"/>
    <mergeCell ref="C210:C211"/>
    <mergeCell ref="F200:F201"/>
    <mergeCell ref="G316:G317"/>
    <mergeCell ref="F316:F317"/>
    <mergeCell ref="E316:E317"/>
    <mergeCell ref="C316:C317"/>
    <mergeCell ref="B316:B317"/>
    <mergeCell ref="E266:E267"/>
    <mergeCell ref="F290:F291"/>
    <mergeCell ref="F292:F293"/>
    <mergeCell ref="F294:F295"/>
    <mergeCell ref="C314:C315"/>
    <mergeCell ref="E288:E289"/>
    <mergeCell ref="E294:E295"/>
    <mergeCell ref="E296:E297"/>
    <mergeCell ref="F296:F297"/>
    <mergeCell ref="E268:E269"/>
    <mergeCell ref="E270:E271"/>
    <mergeCell ref="E272:E273"/>
    <mergeCell ref="E274:E275"/>
    <mergeCell ref="E276:E277"/>
    <mergeCell ref="B212:B213"/>
    <mergeCell ref="C212:C213"/>
    <mergeCell ref="D212:D213"/>
    <mergeCell ref="E212:E213"/>
    <mergeCell ref="F214:F215"/>
    <mergeCell ref="E204:E205"/>
    <mergeCell ref="B206:B207"/>
    <mergeCell ref="C206:C207"/>
    <mergeCell ref="D206:D207"/>
    <mergeCell ref="E206:E207"/>
    <mergeCell ref="D194:D195"/>
    <mergeCell ref="E194:E195"/>
    <mergeCell ref="B192:B193"/>
    <mergeCell ref="C192:C193"/>
    <mergeCell ref="D192:D193"/>
    <mergeCell ref="E192:E193"/>
    <mergeCell ref="D210:D211"/>
    <mergeCell ref="E210:E211"/>
    <mergeCell ref="C200:C201"/>
    <mergeCell ref="D200:D201"/>
    <mergeCell ref="E200:E201"/>
    <mergeCell ref="B190:B191"/>
    <mergeCell ref="C190:C191"/>
    <mergeCell ref="D190:D191"/>
    <mergeCell ref="E190:E191"/>
    <mergeCell ref="B214:B215"/>
    <mergeCell ref="C214:C215"/>
    <mergeCell ref="D214:D215"/>
    <mergeCell ref="E214:E215"/>
    <mergeCell ref="B196:B197"/>
    <mergeCell ref="C196:C197"/>
    <mergeCell ref="D196:D197"/>
    <mergeCell ref="E196:E197"/>
    <mergeCell ref="D202:D203"/>
    <mergeCell ref="E202:E203"/>
    <mergeCell ref="B204:B205"/>
    <mergeCell ref="C204:C205"/>
    <mergeCell ref="D204:D205"/>
    <mergeCell ref="B208:B209"/>
    <mergeCell ref="C208:C209"/>
    <mergeCell ref="D208:D209"/>
    <mergeCell ref="E208:E209"/>
    <mergeCell ref="B202:B203"/>
    <mergeCell ref="B194:B195"/>
    <mergeCell ref="C194:C195"/>
    <mergeCell ref="C137:C138"/>
    <mergeCell ref="B137:B138"/>
    <mergeCell ref="B153:B154"/>
    <mergeCell ref="C153:C154"/>
    <mergeCell ref="D153:D154"/>
    <mergeCell ref="E153:E154"/>
    <mergeCell ref="D169:D170"/>
    <mergeCell ref="E169:E170"/>
    <mergeCell ref="D137:D138"/>
    <mergeCell ref="B145:B146"/>
    <mergeCell ref="C145:C146"/>
    <mergeCell ref="D145:D146"/>
    <mergeCell ref="E145:E146"/>
    <mergeCell ref="C151:C152"/>
    <mergeCell ref="B151:B152"/>
    <mergeCell ref="D151:D152"/>
    <mergeCell ref="E151:E152"/>
    <mergeCell ref="B155:B156"/>
    <mergeCell ref="C155:C156"/>
    <mergeCell ref="D155:D156"/>
    <mergeCell ref="E155:E156"/>
    <mergeCell ref="E161:E162"/>
    <mergeCell ref="D161:D162"/>
    <mergeCell ref="B161:B162"/>
    <mergeCell ref="E133:E134"/>
    <mergeCell ref="B131:B132"/>
    <mergeCell ref="C131:C132"/>
    <mergeCell ref="D131:D132"/>
    <mergeCell ref="E131:E132"/>
    <mergeCell ref="B129:B130"/>
    <mergeCell ref="C129:C130"/>
    <mergeCell ref="D129:D130"/>
    <mergeCell ref="E129:E130"/>
    <mergeCell ref="B135:B136"/>
    <mergeCell ref="C135:C136"/>
    <mergeCell ref="D135:D136"/>
    <mergeCell ref="B115:B116"/>
    <mergeCell ref="B117:B118"/>
    <mergeCell ref="C117:C118"/>
    <mergeCell ref="D117:D118"/>
    <mergeCell ref="B121:B122"/>
    <mergeCell ref="C121:C122"/>
    <mergeCell ref="D121:D122"/>
    <mergeCell ref="C123:C124"/>
    <mergeCell ref="D123:D124"/>
    <mergeCell ref="B133:B134"/>
    <mergeCell ref="C133:C134"/>
    <mergeCell ref="D133:D134"/>
    <mergeCell ref="E121:E122"/>
    <mergeCell ref="B127:B128"/>
    <mergeCell ref="C127:C128"/>
    <mergeCell ref="D127:D128"/>
    <mergeCell ref="E127:E128"/>
    <mergeCell ref="B125:B126"/>
    <mergeCell ref="C125:C126"/>
    <mergeCell ref="D125:D126"/>
    <mergeCell ref="E125:E126"/>
    <mergeCell ref="B123:B124"/>
    <mergeCell ref="E123:E124"/>
    <mergeCell ref="B113:B114"/>
    <mergeCell ref="C113:C114"/>
    <mergeCell ref="D113:D114"/>
    <mergeCell ref="B119:B120"/>
    <mergeCell ref="C119:C120"/>
    <mergeCell ref="D119:D120"/>
    <mergeCell ref="D109:D110"/>
    <mergeCell ref="E109:E110"/>
    <mergeCell ref="F109:F110"/>
    <mergeCell ref="E111:E112"/>
    <mergeCell ref="F111:F112"/>
    <mergeCell ref="B111:B112"/>
    <mergeCell ref="C111:C112"/>
    <mergeCell ref="D111:D112"/>
    <mergeCell ref="B105:B106"/>
    <mergeCell ref="C105:C106"/>
    <mergeCell ref="D105:D106"/>
    <mergeCell ref="E105:E106"/>
    <mergeCell ref="F105:F106"/>
    <mergeCell ref="B107:B108"/>
    <mergeCell ref="C107:C108"/>
    <mergeCell ref="D107:D108"/>
    <mergeCell ref="E107:E108"/>
    <mergeCell ref="F107:F108"/>
    <mergeCell ref="M325:N325"/>
    <mergeCell ref="E314:E315"/>
    <mergeCell ref="F314:F315"/>
    <mergeCell ref="B77:B78"/>
    <mergeCell ref="E77:E78"/>
    <mergeCell ref="F77:F78"/>
    <mergeCell ref="G77:G78"/>
    <mergeCell ref="B79:B80"/>
    <mergeCell ref="E79:E80"/>
    <mergeCell ref="F79:F80"/>
    <mergeCell ref="G79:G80"/>
    <mergeCell ref="B81:B82"/>
    <mergeCell ref="E81:E82"/>
    <mergeCell ref="F81:F82"/>
    <mergeCell ref="G81:G82"/>
    <mergeCell ref="C77:C78"/>
    <mergeCell ref="D77:D78"/>
    <mergeCell ref="C79:C80"/>
    <mergeCell ref="C81:C82"/>
    <mergeCell ref="D81:D82"/>
    <mergeCell ref="B91:B92"/>
    <mergeCell ref="F91:F92"/>
    <mergeCell ref="B93:B94"/>
    <mergeCell ref="B109:B110"/>
    <mergeCell ref="A65:A66"/>
    <mergeCell ref="B65:B66"/>
    <mergeCell ref="C65:C66"/>
    <mergeCell ref="E65:E66"/>
    <mergeCell ref="F65:F66"/>
    <mergeCell ref="F75:F76"/>
    <mergeCell ref="D73:D74"/>
    <mergeCell ref="B89:B90"/>
    <mergeCell ref="D89:D90"/>
    <mergeCell ref="A71:A72"/>
    <mergeCell ref="F87:F88"/>
    <mergeCell ref="F89:F90"/>
    <mergeCell ref="B87:B88"/>
    <mergeCell ref="C87:C88"/>
    <mergeCell ref="D87:D88"/>
    <mergeCell ref="E73:E74"/>
    <mergeCell ref="B101:B102"/>
    <mergeCell ref="C101:C102"/>
    <mergeCell ref="D101:D102"/>
    <mergeCell ref="E101:E102"/>
    <mergeCell ref="F101:F102"/>
    <mergeCell ref="B103:B104"/>
    <mergeCell ref="C103:C104"/>
    <mergeCell ref="D103:D104"/>
    <mergeCell ref="C91:C92"/>
    <mergeCell ref="D91:D92"/>
    <mergeCell ref="E91:E92"/>
    <mergeCell ref="D95:D96"/>
    <mergeCell ref="B97:B98"/>
    <mergeCell ref="C97:C98"/>
    <mergeCell ref="E97:E98"/>
    <mergeCell ref="B99:B100"/>
    <mergeCell ref="D99:D100"/>
    <mergeCell ref="E99:E100"/>
    <mergeCell ref="B95:B96"/>
    <mergeCell ref="C95:C96"/>
    <mergeCell ref="E95:E96"/>
    <mergeCell ref="F99:F100"/>
    <mergeCell ref="F95:F96"/>
    <mergeCell ref="F93:F94"/>
    <mergeCell ref="G73:G74"/>
    <mergeCell ref="A57:A58"/>
    <mergeCell ref="A59:A60"/>
    <mergeCell ref="F63:F64"/>
    <mergeCell ref="G63:G64"/>
    <mergeCell ref="F71:F72"/>
    <mergeCell ref="G71:G72"/>
    <mergeCell ref="F67:F68"/>
    <mergeCell ref="G67:G68"/>
    <mergeCell ref="F69:F70"/>
    <mergeCell ref="G69:G70"/>
    <mergeCell ref="D71:D72"/>
    <mergeCell ref="E71:E72"/>
    <mergeCell ref="G65:G66"/>
    <mergeCell ref="B71:B72"/>
    <mergeCell ref="A67:A68"/>
    <mergeCell ref="B67:B68"/>
    <mergeCell ref="C67:C68"/>
    <mergeCell ref="E67:E68"/>
    <mergeCell ref="A69:A70"/>
    <mergeCell ref="B69:B70"/>
    <mergeCell ref="C69:C70"/>
    <mergeCell ref="E69:E70"/>
    <mergeCell ref="C71:C72"/>
    <mergeCell ref="A47:A48"/>
    <mergeCell ref="A49:A50"/>
    <mergeCell ref="C53:C54"/>
    <mergeCell ref="E53:E54"/>
    <mergeCell ref="F53:F54"/>
    <mergeCell ref="G75:G76"/>
    <mergeCell ref="A35:A36"/>
    <mergeCell ref="A37:A38"/>
    <mergeCell ref="A39:A40"/>
    <mergeCell ref="E57:E58"/>
    <mergeCell ref="F57:F58"/>
    <mergeCell ref="B51:B52"/>
    <mergeCell ref="C51:C52"/>
    <mergeCell ref="E51:E52"/>
    <mergeCell ref="F51:F52"/>
    <mergeCell ref="C37:C38"/>
    <mergeCell ref="E37:E38"/>
    <mergeCell ref="F37:F38"/>
    <mergeCell ref="A41:A42"/>
    <mergeCell ref="A43:A44"/>
    <mergeCell ref="G57:G58"/>
    <mergeCell ref="B55:B56"/>
    <mergeCell ref="A73:A74"/>
    <mergeCell ref="B73:B74"/>
    <mergeCell ref="A63:A64"/>
    <mergeCell ref="B63:B64"/>
    <mergeCell ref="C63:C64"/>
    <mergeCell ref="E63:E64"/>
    <mergeCell ref="E59:E60"/>
    <mergeCell ref="F59:F60"/>
    <mergeCell ref="G59:G60"/>
    <mergeCell ref="B57:B58"/>
    <mergeCell ref="A55:A56"/>
    <mergeCell ref="C55:C56"/>
    <mergeCell ref="E55:E56"/>
    <mergeCell ref="F55:F56"/>
    <mergeCell ref="G55:G56"/>
    <mergeCell ref="B61:B62"/>
    <mergeCell ref="E61:E62"/>
    <mergeCell ref="F61:F62"/>
    <mergeCell ref="G61:G62"/>
    <mergeCell ref="B59:B60"/>
    <mergeCell ref="C59:C60"/>
    <mergeCell ref="A61:A62"/>
    <mergeCell ref="C61:C62"/>
    <mergeCell ref="C57:C58"/>
    <mergeCell ref="D61:D62"/>
    <mergeCell ref="A51:A52"/>
    <mergeCell ref="A53:A54"/>
    <mergeCell ref="A5:A6"/>
    <mergeCell ref="A7:A8"/>
    <mergeCell ref="A9:A10"/>
    <mergeCell ref="A11:A12"/>
    <mergeCell ref="A13:A14"/>
    <mergeCell ref="F29:F30"/>
    <mergeCell ref="G29:G30"/>
    <mergeCell ref="B31:B32"/>
    <mergeCell ref="C31:C32"/>
    <mergeCell ref="E31:E32"/>
    <mergeCell ref="F31:F32"/>
    <mergeCell ref="G31:G32"/>
    <mergeCell ref="A25:A26"/>
    <mergeCell ref="A27:A28"/>
    <mergeCell ref="B29:B30"/>
    <mergeCell ref="C29:C30"/>
    <mergeCell ref="A45:A46"/>
    <mergeCell ref="G49:G50"/>
    <mergeCell ref="B47:B48"/>
    <mergeCell ref="C47:C48"/>
    <mergeCell ref="F47:F48"/>
    <mergeCell ref="G47:G48"/>
    <mergeCell ref="B41:B42"/>
    <mergeCell ref="C41:C42"/>
    <mergeCell ref="G43:G44"/>
    <mergeCell ref="G53:G54"/>
    <mergeCell ref="G51:G52"/>
    <mergeCell ref="B49:B50"/>
    <mergeCell ref="C49:C50"/>
    <mergeCell ref="E49:E50"/>
    <mergeCell ref="F49:F50"/>
    <mergeCell ref="B45:B46"/>
    <mergeCell ref="C45:C46"/>
    <mergeCell ref="E45:E46"/>
    <mergeCell ref="F45:F46"/>
    <mergeCell ref="G41:G42"/>
    <mergeCell ref="E41:E42"/>
    <mergeCell ref="B43:B44"/>
    <mergeCell ref="C43:C44"/>
    <mergeCell ref="E43:E44"/>
    <mergeCell ref="E47:E48"/>
    <mergeCell ref="D53:D54"/>
    <mergeCell ref="B53:B54"/>
    <mergeCell ref="D43:D44"/>
    <mergeCell ref="D45:D46"/>
    <mergeCell ref="D47:D48"/>
    <mergeCell ref="B37:B38"/>
    <mergeCell ref="G13:G14"/>
    <mergeCell ref="G15:G16"/>
    <mergeCell ref="G17:G18"/>
    <mergeCell ref="E13:E14"/>
    <mergeCell ref="E15:E16"/>
    <mergeCell ref="D13:D14"/>
    <mergeCell ref="C13:C14"/>
    <mergeCell ref="B35:B36"/>
    <mergeCell ref="C35:C36"/>
    <mergeCell ref="E35:E36"/>
    <mergeCell ref="G35:G36"/>
    <mergeCell ref="B33:B34"/>
    <mergeCell ref="C33:C34"/>
    <mergeCell ref="E33:E34"/>
    <mergeCell ref="F33:F34"/>
    <mergeCell ref="G33:G34"/>
    <mergeCell ref="D35:D36"/>
    <mergeCell ref="E29:E30"/>
    <mergeCell ref="B27:B28"/>
    <mergeCell ref="G25:G26"/>
    <mergeCell ref="G27:G28"/>
    <mergeCell ref="G21:G22"/>
    <mergeCell ref="G37:G38"/>
    <mergeCell ref="B39:B40"/>
    <mergeCell ref="C39:C40"/>
    <mergeCell ref="E39:E40"/>
    <mergeCell ref="F39:F40"/>
    <mergeCell ref="G39:G40"/>
    <mergeCell ref="B1:L2"/>
    <mergeCell ref="B5:B6"/>
    <mergeCell ref="G5:G6"/>
    <mergeCell ref="E7:E8"/>
    <mergeCell ref="G7:G8"/>
    <mergeCell ref="E9:E10"/>
    <mergeCell ref="E11:E12"/>
    <mergeCell ref="G9:G10"/>
    <mergeCell ref="G11:G12"/>
    <mergeCell ref="B7:B8"/>
    <mergeCell ref="B9:B10"/>
    <mergeCell ref="C11:C12"/>
    <mergeCell ref="F5:F6"/>
    <mergeCell ref="F7:F8"/>
    <mergeCell ref="D5:D6"/>
    <mergeCell ref="C7:C8"/>
    <mergeCell ref="C5:C6"/>
    <mergeCell ref="C9:C10"/>
    <mergeCell ref="D7:D8"/>
    <mergeCell ref="D9:D10"/>
    <mergeCell ref="D11:D12"/>
    <mergeCell ref="F9:F10"/>
    <mergeCell ref="F11:F12"/>
    <mergeCell ref="A31:A32"/>
    <mergeCell ref="D29:D30"/>
    <mergeCell ref="D31:D32"/>
    <mergeCell ref="C15:C16"/>
    <mergeCell ref="A29:A30"/>
    <mergeCell ref="F25:F26"/>
    <mergeCell ref="F27:F28"/>
    <mergeCell ref="E17:E18"/>
    <mergeCell ref="E19:E20"/>
    <mergeCell ref="F17:F18"/>
    <mergeCell ref="F19:F20"/>
    <mergeCell ref="B25:B26"/>
    <mergeCell ref="F13:F14"/>
    <mergeCell ref="F15:F16"/>
    <mergeCell ref="E23:E24"/>
    <mergeCell ref="A33:A34"/>
    <mergeCell ref="D33:D34"/>
    <mergeCell ref="C17:C18"/>
    <mergeCell ref="A15:A16"/>
    <mergeCell ref="A17:A18"/>
    <mergeCell ref="A19:A20"/>
    <mergeCell ref="A21:A22"/>
    <mergeCell ref="A23:A24"/>
    <mergeCell ref="D15:D16"/>
    <mergeCell ref="B21:B22"/>
    <mergeCell ref="B23:B24"/>
    <mergeCell ref="B15:B16"/>
    <mergeCell ref="B17:B18"/>
    <mergeCell ref="B19:B20"/>
    <mergeCell ref="C27:C28"/>
    <mergeCell ref="C19:C20"/>
    <mergeCell ref="C21:C22"/>
    <mergeCell ref="C23:C24"/>
    <mergeCell ref="C25:C26"/>
    <mergeCell ref="D17:D18"/>
    <mergeCell ref="D19:D20"/>
    <mergeCell ref="D27:D28"/>
    <mergeCell ref="D37:D38"/>
    <mergeCell ref="D39:D40"/>
    <mergeCell ref="D41:D42"/>
    <mergeCell ref="G23:G24"/>
    <mergeCell ref="E21:E22"/>
    <mergeCell ref="D21:D22"/>
    <mergeCell ref="D23:D24"/>
    <mergeCell ref="D25:D26"/>
    <mergeCell ref="F21:F22"/>
    <mergeCell ref="F23:F24"/>
    <mergeCell ref="E25:E26"/>
    <mergeCell ref="G19:G20"/>
    <mergeCell ref="D63:D64"/>
    <mergeCell ref="D65:D66"/>
    <mergeCell ref="D67:D68"/>
    <mergeCell ref="D69:D70"/>
    <mergeCell ref="C83:C84"/>
    <mergeCell ref="C85:C86"/>
    <mergeCell ref="D85:D86"/>
    <mergeCell ref="B83:B84"/>
    <mergeCell ref="E83:E84"/>
    <mergeCell ref="F83:F84"/>
    <mergeCell ref="G83:G84"/>
    <mergeCell ref="B85:B86"/>
    <mergeCell ref="E85:E86"/>
    <mergeCell ref="F85:F86"/>
    <mergeCell ref="G85:G86"/>
    <mergeCell ref="D83:D84"/>
    <mergeCell ref="E27:E28"/>
    <mergeCell ref="G45:G46"/>
    <mergeCell ref="B75:B76"/>
    <mergeCell ref="E75:E76"/>
    <mergeCell ref="D75:D76"/>
    <mergeCell ref="C73:C74"/>
    <mergeCell ref="C75:C76"/>
    <mergeCell ref="D49:D50"/>
    <mergeCell ref="D51:D52"/>
    <mergeCell ref="E87:E88"/>
    <mergeCell ref="D57:D58"/>
    <mergeCell ref="D59:D60"/>
    <mergeCell ref="F43:F44"/>
    <mergeCell ref="F73:F74"/>
    <mergeCell ref="C93:C94"/>
    <mergeCell ref="D93:D94"/>
    <mergeCell ref="E93:E94"/>
    <mergeCell ref="E89:E90"/>
    <mergeCell ref="C89:C90"/>
    <mergeCell ref="E103:E104"/>
    <mergeCell ref="F103:F104"/>
    <mergeCell ref="E113:E114"/>
    <mergeCell ref="F206:F207"/>
    <mergeCell ref="F198:F199"/>
    <mergeCell ref="F196:F197"/>
    <mergeCell ref="F192:F193"/>
    <mergeCell ref="F194:F195"/>
    <mergeCell ref="F190:F191"/>
    <mergeCell ref="F119:F120"/>
    <mergeCell ref="E115:E116"/>
    <mergeCell ref="E117:E118"/>
    <mergeCell ref="F121:F122"/>
    <mergeCell ref="F123:F124"/>
    <mergeCell ref="F125:F126"/>
    <mergeCell ref="F127:F128"/>
    <mergeCell ref="F129:F130"/>
    <mergeCell ref="F131:F132"/>
    <mergeCell ref="F133:F134"/>
    <mergeCell ref="F135:F136"/>
    <mergeCell ref="E139:E140"/>
    <mergeCell ref="F137:F138"/>
    <mergeCell ref="E137:E138"/>
    <mergeCell ref="E135:E136"/>
    <mergeCell ref="C99:C100"/>
    <mergeCell ref="F113:F114"/>
    <mergeCell ref="C109:C110"/>
    <mergeCell ref="F117:F118"/>
    <mergeCell ref="C115:C116"/>
    <mergeCell ref="D115:D116"/>
    <mergeCell ref="E119:E120"/>
    <mergeCell ref="E290:E291"/>
    <mergeCell ref="E292:E293"/>
    <mergeCell ref="F254:F255"/>
    <mergeCell ref="F256:F257"/>
    <mergeCell ref="F258:F259"/>
    <mergeCell ref="F260:F261"/>
    <mergeCell ref="F262:F263"/>
    <mergeCell ref="F264:F265"/>
    <mergeCell ref="F266:F267"/>
    <mergeCell ref="E224:E225"/>
    <mergeCell ref="C224:C225"/>
    <mergeCell ref="D270:D271"/>
    <mergeCell ref="C254:C255"/>
    <mergeCell ref="C256:C257"/>
    <mergeCell ref="C258:C259"/>
    <mergeCell ref="C260:C261"/>
    <mergeCell ref="C262:C263"/>
    <mergeCell ref="F274:F275"/>
    <mergeCell ref="F276:F277"/>
    <mergeCell ref="F278:F279"/>
    <mergeCell ref="F280:F281"/>
    <mergeCell ref="F282:F283"/>
    <mergeCell ref="F284:F285"/>
    <mergeCell ref="F286:F287"/>
    <mergeCell ref="F288:F289"/>
    <mergeCell ref="F268:F269"/>
    <mergeCell ref="F270:F271"/>
    <mergeCell ref="E286:E287"/>
    <mergeCell ref="F298:F299"/>
    <mergeCell ref="F300:F301"/>
    <mergeCell ref="F302:F303"/>
    <mergeCell ref="F304:F305"/>
    <mergeCell ref="E306:E307"/>
    <mergeCell ref="E308:E309"/>
    <mergeCell ref="E310:E311"/>
    <mergeCell ref="F306:F307"/>
    <mergeCell ref="F308:F309"/>
    <mergeCell ref="F310:F311"/>
    <mergeCell ref="E304:E305"/>
    <mergeCell ref="E298:E299"/>
    <mergeCell ref="E300:E301"/>
    <mergeCell ref="E302:E303"/>
    <mergeCell ref="O235:O236"/>
    <mergeCell ref="P235:P236"/>
    <mergeCell ref="Q235:Q236"/>
    <mergeCell ref="R235:R236"/>
    <mergeCell ref="D250:D251"/>
    <mergeCell ref="C250:C251"/>
    <mergeCell ref="B250:B251"/>
    <mergeCell ref="E248:E249"/>
    <mergeCell ref="B240:B241"/>
    <mergeCell ref="F242:F243"/>
    <mergeCell ref="B248:B249"/>
    <mergeCell ref="C248:C249"/>
    <mergeCell ref="B238:B239"/>
    <mergeCell ref="C238:C239"/>
    <mergeCell ref="D238:D239"/>
    <mergeCell ref="E238:E239"/>
    <mergeCell ref="B242:B243"/>
    <mergeCell ref="C242:C243"/>
    <mergeCell ref="D242:D243"/>
    <mergeCell ref="E242:E243"/>
    <mergeCell ref="F250:F251"/>
    <mergeCell ref="E250:E251"/>
    <mergeCell ref="F238:F239"/>
    <mergeCell ref="F240:F241"/>
    <mergeCell ref="C266:C267"/>
    <mergeCell ref="B254:B255"/>
    <mergeCell ref="B256:B257"/>
    <mergeCell ref="B258:B259"/>
    <mergeCell ref="B260:B261"/>
    <mergeCell ref="B262:B263"/>
    <mergeCell ref="B264:B265"/>
    <mergeCell ref="D266:D267"/>
    <mergeCell ref="D248:D249"/>
    <mergeCell ref="D254:D255"/>
    <mergeCell ref="D256:D257"/>
    <mergeCell ref="D258:D259"/>
    <mergeCell ref="D260:D261"/>
    <mergeCell ref="D262:D263"/>
    <mergeCell ref="D264:D265"/>
    <mergeCell ref="C264:C265"/>
    <mergeCell ref="B252:B253"/>
    <mergeCell ref="C252:C253"/>
    <mergeCell ref="D252:D253"/>
    <mergeCell ref="D282:D283"/>
    <mergeCell ref="D284:D285"/>
    <mergeCell ref="D286:D287"/>
    <mergeCell ref="D288:D289"/>
    <mergeCell ref="C268:C269"/>
    <mergeCell ref="C270:C271"/>
    <mergeCell ref="D268:D269"/>
    <mergeCell ref="C272:C273"/>
    <mergeCell ref="C274:C275"/>
    <mergeCell ref="C276:C277"/>
    <mergeCell ref="C278:C279"/>
    <mergeCell ref="C280:C281"/>
    <mergeCell ref="D276:D277"/>
    <mergeCell ref="D278:D279"/>
    <mergeCell ref="D280:D281"/>
    <mergeCell ref="D274:D275"/>
    <mergeCell ref="B302:B303"/>
    <mergeCell ref="D294:D295"/>
    <mergeCell ref="D296:D297"/>
    <mergeCell ref="D298:D299"/>
    <mergeCell ref="D300:D301"/>
    <mergeCell ref="D302:D303"/>
    <mergeCell ref="B296:B297"/>
    <mergeCell ref="B298:B299"/>
    <mergeCell ref="B300:B301"/>
    <mergeCell ref="D306:D307"/>
    <mergeCell ref="D272:D273"/>
    <mergeCell ref="B306:B307"/>
    <mergeCell ref="B304:B305"/>
    <mergeCell ref="C284:C285"/>
    <mergeCell ref="C286:C287"/>
    <mergeCell ref="C288:C289"/>
    <mergeCell ref="C290:C291"/>
    <mergeCell ref="C292:C293"/>
    <mergeCell ref="C294:C295"/>
    <mergeCell ref="C296:C297"/>
    <mergeCell ref="C298:C299"/>
    <mergeCell ref="C300:C301"/>
    <mergeCell ref="C302:C303"/>
    <mergeCell ref="C304:C305"/>
    <mergeCell ref="D290:D291"/>
    <mergeCell ref="D292:D293"/>
    <mergeCell ref="B284:B285"/>
    <mergeCell ref="B286:B287"/>
    <mergeCell ref="B288:B289"/>
    <mergeCell ref="B290:B291"/>
    <mergeCell ref="B292:B293"/>
    <mergeCell ref="B294:B295"/>
    <mergeCell ref="C282:C283"/>
    <mergeCell ref="E5:E6"/>
    <mergeCell ref="I318:J320"/>
    <mergeCell ref="B312:B313"/>
    <mergeCell ref="C312:C313"/>
    <mergeCell ref="D312:D313"/>
    <mergeCell ref="E312:E313"/>
    <mergeCell ref="F312:F313"/>
    <mergeCell ref="B308:B309"/>
    <mergeCell ref="B310:B311"/>
    <mergeCell ref="C306:C307"/>
    <mergeCell ref="C308:C309"/>
    <mergeCell ref="C310:C311"/>
    <mergeCell ref="D308:D309"/>
    <mergeCell ref="D310:D311"/>
    <mergeCell ref="B266:B267"/>
    <mergeCell ref="B268:B269"/>
    <mergeCell ref="B270:B271"/>
    <mergeCell ref="B272:B273"/>
    <mergeCell ref="B274:B275"/>
    <mergeCell ref="B276:B277"/>
    <mergeCell ref="B278:B279"/>
    <mergeCell ref="B280:B281"/>
    <mergeCell ref="B282:B283"/>
    <mergeCell ref="D304:D305"/>
    <mergeCell ref="F145:F146"/>
    <mergeCell ref="D139:D140"/>
    <mergeCell ref="C139:C140"/>
    <mergeCell ref="B139:B140"/>
    <mergeCell ref="F139:F140"/>
    <mergeCell ref="D143:D144"/>
    <mergeCell ref="F143:F144"/>
    <mergeCell ref="C141:C142"/>
    <mergeCell ref="B141:B142"/>
    <mergeCell ref="C143:C144"/>
    <mergeCell ref="B143:B144"/>
    <mergeCell ref="D141:D142"/>
    <mergeCell ref="E141:E142"/>
    <mergeCell ref="F141:F142"/>
    <mergeCell ref="F151:F152"/>
    <mergeCell ref="B147:B148"/>
    <mergeCell ref="C147:C148"/>
    <mergeCell ref="D147:D148"/>
    <mergeCell ref="E147:E148"/>
    <mergeCell ref="F147:F148"/>
    <mergeCell ref="E149:E150"/>
    <mergeCell ref="D149:D150"/>
    <mergeCell ref="C149:C150"/>
    <mergeCell ref="B149:B150"/>
    <mergeCell ref="F149:F150"/>
    <mergeCell ref="F153:F154"/>
    <mergeCell ref="D179:D180"/>
    <mergeCell ref="F155:F156"/>
    <mergeCell ref="B157:B158"/>
    <mergeCell ref="C157:C158"/>
    <mergeCell ref="D157:D158"/>
    <mergeCell ref="E157:E158"/>
    <mergeCell ref="F157:F158"/>
    <mergeCell ref="B163:B164"/>
    <mergeCell ref="B165:B166"/>
    <mergeCell ref="C163:C164"/>
    <mergeCell ref="D163:D164"/>
    <mergeCell ref="E163:E164"/>
    <mergeCell ref="E165:E166"/>
    <mergeCell ref="F163:F164"/>
    <mergeCell ref="F165:F166"/>
    <mergeCell ref="C159:C160"/>
    <mergeCell ref="B159:B160"/>
    <mergeCell ref="E159:E160"/>
    <mergeCell ref="D159:D160"/>
    <mergeCell ref="F159:F160"/>
    <mergeCell ref="C165:C166"/>
    <mergeCell ref="D165:D166"/>
    <mergeCell ref="C161:C162"/>
    <mergeCell ref="E179:E180"/>
    <mergeCell ref="F161:F162"/>
    <mergeCell ref="N180:O180"/>
    <mergeCell ref="B175:B176"/>
    <mergeCell ref="C175:C176"/>
    <mergeCell ref="D175:D176"/>
    <mergeCell ref="E175:E176"/>
    <mergeCell ref="F175:F176"/>
    <mergeCell ref="B171:B172"/>
    <mergeCell ref="C171:C172"/>
    <mergeCell ref="D171:D172"/>
    <mergeCell ref="E171:E172"/>
    <mergeCell ref="F171:F172"/>
    <mergeCell ref="B173:B174"/>
    <mergeCell ref="C173:C174"/>
    <mergeCell ref="D173:D174"/>
    <mergeCell ref="E173:E174"/>
    <mergeCell ref="F173:F174"/>
    <mergeCell ref="B177:B178"/>
    <mergeCell ref="C177:C178"/>
    <mergeCell ref="D177:D178"/>
    <mergeCell ref="E177:E178"/>
    <mergeCell ref="B179:B180"/>
    <mergeCell ref="C179:C180"/>
  </mergeCells>
  <phoneticPr fontId="23" type="noConversion"/>
  <pageMargins left="0.70866141732283472" right="0.70866141732283472" top="0.74803149606299213" bottom="0.74803149606299213" header="0.31496062992125984" footer="0.31496062992125984"/>
  <pageSetup paperSize="9" scale="65" orientation="portrait" verticalDpi="180" r:id="rId1"/>
  <rowBreaks count="6" manualBreakCount="6">
    <brk id="34" min="1" max="11" man="1"/>
    <brk id="112" min="1" max="11" man="1"/>
    <brk id="142" min="1" max="11" man="1"/>
    <brk id="166" min="1" max="11" man="1"/>
    <brk id="178" min="1" max="11" man="1"/>
    <brk id="311" min="1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0F561-EBB0-49F4-AEEF-1B6BE5CC5536}">
  <dimension ref="A1:K13"/>
  <sheetViews>
    <sheetView view="pageBreakPreview" zoomScale="60" zoomScaleNormal="100" workbookViewId="0">
      <selection sqref="A1:J8"/>
    </sheetView>
  </sheetViews>
  <sheetFormatPr defaultColWidth="25.7109375" defaultRowHeight="12.75"/>
  <cols>
    <col min="1" max="1" width="6.5703125" style="41" customWidth="1"/>
    <col min="2" max="2" width="13.140625" style="41" customWidth="1"/>
    <col min="3" max="3" width="12.140625" style="41" customWidth="1"/>
    <col min="4" max="4" width="59.140625" style="41" customWidth="1"/>
    <col min="5" max="5" width="13.85546875" style="41" customWidth="1"/>
    <col min="6" max="6" width="10.7109375" style="41" customWidth="1"/>
    <col min="7" max="7" width="13.85546875" style="41" hidden="1" customWidth="1"/>
    <col min="8" max="8" width="11.140625" style="41" hidden="1" customWidth="1"/>
    <col min="9" max="9" width="12.42578125" style="41" hidden="1" customWidth="1"/>
    <col min="10" max="10" width="80.42578125" style="41" customWidth="1"/>
    <col min="11" max="16384" width="25.7109375" style="41"/>
  </cols>
  <sheetData>
    <row r="1" spans="1:11" ht="61.5" customHeight="1">
      <c r="A1" s="104" t="s">
        <v>290</v>
      </c>
      <c r="B1" s="104"/>
      <c r="C1" s="104"/>
      <c r="D1" s="104"/>
      <c r="E1" s="104"/>
      <c r="F1" s="104"/>
      <c r="G1" s="104"/>
      <c r="H1" s="104"/>
      <c r="I1" s="104"/>
      <c r="J1" s="104"/>
    </row>
    <row r="2" spans="1:11">
      <c r="J2" s="42" t="s">
        <v>263</v>
      </c>
    </row>
    <row r="3" spans="1:11" ht="36">
      <c r="A3" s="43" t="s">
        <v>264</v>
      </c>
      <c r="B3" s="44" t="s">
        <v>0</v>
      </c>
      <c r="C3" s="44" t="s">
        <v>265</v>
      </c>
      <c r="D3" s="44" t="s">
        <v>266</v>
      </c>
      <c r="E3" s="45" t="s">
        <v>267</v>
      </c>
      <c r="F3" s="45" t="s">
        <v>268</v>
      </c>
      <c r="G3" s="45" t="s">
        <v>269</v>
      </c>
      <c r="H3" s="44" t="s">
        <v>4</v>
      </c>
      <c r="I3" s="44" t="s">
        <v>270</v>
      </c>
      <c r="J3" s="45" t="s">
        <v>271</v>
      </c>
      <c r="K3" s="41" t="s">
        <v>272</v>
      </c>
    </row>
    <row r="4" spans="1:11" ht="97.5" customHeight="1">
      <c r="A4" s="43">
        <v>1</v>
      </c>
      <c r="B4" s="46" t="s">
        <v>273</v>
      </c>
      <c r="C4" s="47">
        <v>288</v>
      </c>
      <c r="D4" s="48" t="s">
        <v>274</v>
      </c>
      <c r="E4" s="49">
        <v>49045</v>
      </c>
      <c r="F4" s="49">
        <f>15000+15000+14354+4691</f>
        <v>49045</v>
      </c>
      <c r="G4" s="49">
        <f>15000+15000+14354+4691</f>
        <v>49045</v>
      </c>
      <c r="H4" s="50"/>
      <c r="I4" s="51"/>
      <c r="J4" s="43" t="s">
        <v>275</v>
      </c>
      <c r="K4" s="52" t="s">
        <v>276</v>
      </c>
    </row>
    <row r="5" spans="1:11" ht="108.75" customHeight="1">
      <c r="A5" s="43">
        <v>2</v>
      </c>
      <c r="B5" s="46" t="s">
        <v>277</v>
      </c>
      <c r="C5" s="47">
        <v>1093</v>
      </c>
      <c r="D5" s="48" t="s">
        <v>278</v>
      </c>
      <c r="E5" s="49">
        <v>19240</v>
      </c>
      <c r="F5" s="49">
        <f>7336+5602+6302</f>
        <v>19240</v>
      </c>
      <c r="G5" s="49"/>
      <c r="H5" s="50"/>
      <c r="I5" s="51"/>
      <c r="J5" s="43" t="s">
        <v>279</v>
      </c>
      <c r="K5" s="52" t="s">
        <v>280</v>
      </c>
    </row>
    <row r="6" spans="1:11" ht="198.75" customHeight="1">
      <c r="A6" s="43">
        <v>3</v>
      </c>
      <c r="B6" s="46" t="s">
        <v>281</v>
      </c>
      <c r="C6" s="47">
        <v>1171</v>
      </c>
      <c r="D6" s="48" t="s">
        <v>282</v>
      </c>
      <c r="E6" s="49">
        <f>118144+10981</f>
        <v>129125</v>
      </c>
      <c r="F6" s="49">
        <f>10981+8309+15000+14395+5440+15000+15000+15000+15000+15000</f>
        <v>129125</v>
      </c>
      <c r="G6" s="49">
        <f t="shared" ref="G6:I6" si="0">118144+10981</f>
        <v>129125</v>
      </c>
      <c r="H6" s="49">
        <f t="shared" si="0"/>
        <v>129125</v>
      </c>
      <c r="I6" s="49">
        <f t="shared" si="0"/>
        <v>129125</v>
      </c>
      <c r="J6" s="43" t="s">
        <v>283</v>
      </c>
      <c r="K6" s="52" t="s">
        <v>284</v>
      </c>
    </row>
    <row r="7" spans="1:11" ht="186.75" customHeight="1">
      <c r="A7" s="43">
        <v>4</v>
      </c>
      <c r="B7" s="46" t="s">
        <v>285</v>
      </c>
      <c r="C7" s="47">
        <v>1351</v>
      </c>
      <c r="D7" s="48" t="s">
        <v>286</v>
      </c>
      <c r="E7" s="49">
        <v>117483</v>
      </c>
      <c r="F7" s="49">
        <f>15000+4751+15000+10446+15000+9904+15000+5378+15000+12004</f>
        <v>117483</v>
      </c>
      <c r="G7" s="49">
        <v>117483</v>
      </c>
      <c r="H7" s="49">
        <v>117483</v>
      </c>
      <c r="I7" s="49">
        <v>117483</v>
      </c>
      <c r="J7" s="43" t="s">
        <v>287</v>
      </c>
      <c r="K7" s="52" t="s">
        <v>288</v>
      </c>
    </row>
    <row r="8" spans="1:11" ht="44.25" customHeight="1">
      <c r="A8" s="105" t="s">
        <v>5</v>
      </c>
      <c r="B8" s="105"/>
      <c r="C8" s="105"/>
      <c r="D8" s="105"/>
      <c r="E8" s="49">
        <f>SUM(E4:E7)</f>
        <v>314893</v>
      </c>
      <c r="F8" s="49">
        <f>SUM(F4:F7)</f>
        <v>314893</v>
      </c>
      <c r="G8" s="49">
        <f>SUM(G4:G4)</f>
        <v>49045</v>
      </c>
      <c r="H8" s="53">
        <f>F8-G8</f>
        <v>265848</v>
      </c>
      <c r="I8" s="54"/>
      <c r="J8" s="54"/>
      <c r="K8" s="41">
        <f>4+3+10+10</f>
        <v>27</v>
      </c>
    </row>
    <row r="9" spans="1:11" s="55" customFormat="1" ht="61.5" customHeight="1">
      <c r="A9" s="104" t="s">
        <v>289</v>
      </c>
      <c r="B9" s="104"/>
      <c r="C9" s="104"/>
      <c r="D9" s="104"/>
      <c r="E9" s="104"/>
      <c r="F9" s="104"/>
      <c r="G9" s="104"/>
      <c r="H9" s="104"/>
      <c r="I9" s="104"/>
      <c r="J9" s="104"/>
    </row>
    <row r="10" spans="1:11">
      <c r="A10" s="52"/>
      <c r="B10" s="52"/>
      <c r="C10" s="52"/>
      <c r="D10" s="52"/>
      <c r="E10" s="52"/>
      <c r="F10" s="52"/>
      <c r="G10" s="52"/>
      <c r="H10" s="52"/>
      <c r="I10" s="52"/>
      <c r="J10" s="52"/>
      <c r="K10" s="52"/>
    </row>
    <row r="11" spans="1:11">
      <c r="A11" s="52"/>
      <c r="B11" s="52"/>
      <c r="C11" s="52"/>
      <c r="D11" s="52"/>
      <c r="E11" s="52"/>
      <c r="F11" s="52"/>
      <c r="G11" s="52"/>
      <c r="H11" s="52"/>
      <c r="I11" s="52"/>
      <c r="J11" s="52"/>
      <c r="K11" s="52"/>
    </row>
    <row r="12" spans="1:11" s="57" customFormat="1">
      <c r="A12" s="56"/>
      <c r="B12" s="56"/>
      <c r="C12" s="56"/>
      <c r="D12" s="56"/>
      <c r="E12" s="56"/>
      <c r="F12" s="56"/>
      <c r="G12" s="56"/>
      <c r="H12" s="56"/>
      <c r="I12" s="56"/>
      <c r="J12" s="56"/>
      <c r="K12" s="56"/>
    </row>
    <row r="13" spans="1:11">
      <c r="G13" s="106"/>
      <c r="H13" s="106"/>
    </row>
  </sheetData>
  <mergeCells count="4">
    <mergeCell ref="A1:J1"/>
    <mergeCell ref="A8:D8"/>
    <mergeCell ref="A9:J9"/>
    <mergeCell ref="G13:H13"/>
  </mergeCells>
  <pageMargins left="0.70866141732283472" right="0.70866141732283472" top="0.74803149606299213" bottom="0.74803149606299213" header="0.31496062992125984" footer="0.31496062992125984"/>
  <pageSetup paperSize="9" scale="66" fitToWidth="0" fitToHeight="0" orientation="landscape" horizontalDpi="0" verticalDpi="0"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სარეზ</vt:lpstr>
      <vt:lpstr>სარეზერვო აჭარა</vt:lpstr>
      <vt:lpstr>სარეზ!Область_печати</vt:lpstr>
      <vt:lpstr>'სარეზერვო აჭარა'!Область_печати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2023-04-27T13:31:09Z</dcterms:modified>
</cp:coreProperties>
</file>